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" windowWidth="15480" windowHeight="8190" activeTab="3"/>
  </bookViews>
  <sheets>
    <sheet name="Баткен" sheetId="1" r:id="rId1"/>
    <sheet name="Кадамжай" sheetId="2" r:id="rId2"/>
    <sheet name="Лейлек" sheetId="3" r:id="rId3"/>
    <sheet name="Сводный" sheetId="4" r:id="rId4"/>
  </sheets>
  <calcPr calcId="125725"/>
</workbook>
</file>

<file path=xl/calcChain.xml><?xml version="1.0" encoding="utf-8"?>
<calcChain xmlns="http://schemas.openxmlformats.org/spreadsheetml/2006/main">
  <c r="V73" i="4"/>
  <c r="U73"/>
  <c r="T73"/>
  <c r="T51"/>
  <c r="V291"/>
  <c r="R291"/>
  <c r="T213"/>
  <c r="T214"/>
  <c r="R214"/>
  <c r="I290"/>
  <c r="T301" l="1"/>
  <c r="U301"/>
  <c r="AA301"/>
  <c r="AB301"/>
  <c r="AC301"/>
  <c r="AE301"/>
  <c r="AF301"/>
  <c r="AG301"/>
  <c r="AH301"/>
  <c r="F291"/>
  <c r="AH290"/>
  <c r="AG290"/>
  <c r="AF290"/>
  <c r="AE290"/>
  <c r="AD290"/>
  <c r="AC290"/>
  <c r="AC291" s="1"/>
  <c r="AB290"/>
  <c r="AB291" s="1"/>
  <c r="AA290"/>
  <c r="AA291" s="1"/>
  <c r="Z290"/>
  <c r="U290"/>
  <c r="U291" s="1"/>
  <c r="T290"/>
  <c r="T291" s="1"/>
  <c r="S290"/>
  <c r="S291" s="1"/>
  <c r="Q290"/>
  <c r="Q291" s="1"/>
  <c r="P290"/>
  <c r="O290"/>
  <c r="O291" s="1"/>
  <c r="K290"/>
  <c r="H290"/>
  <c r="H291" s="1"/>
  <c r="AH282"/>
  <c r="AG282"/>
  <c r="AF282"/>
  <c r="AE282"/>
  <c r="AD282"/>
  <c r="AC282"/>
  <c r="AB282"/>
  <c r="AA282"/>
  <c r="Z282"/>
  <c r="Y282"/>
  <c r="V282"/>
  <c r="U282"/>
  <c r="T282"/>
  <c r="S282"/>
  <c r="Q282"/>
  <c r="O282"/>
  <c r="K282"/>
  <c r="H282"/>
  <c r="E282"/>
  <c r="D282"/>
  <c r="AH277"/>
  <c r="AG277"/>
  <c r="AF277"/>
  <c r="AE277"/>
  <c r="AD277"/>
  <c r="AC277"/>
  <c r="AB277"/>
  <c r="AA277"/>
  <c r="Z277"/>
  <c r="Y277"/>
  <c r="V277"/>
  <c r="U277"/>
  <c r="T277"/>
  <c r="S277"/>
  <c r="Q277"/>
  <c r="P277"/>
  <c r="O277"/>
  <c r="K277"/>
  <c r="I277"/>
  <c r="H277"/>
  <c r="E277"/>
  <c r="D277"/>
  <c r="AH270"/>
  <c r="AG270"/>
  <c r="AF270"/>
  <c r="AE270"/>
  <c r="AD270"/>
  <c r="AC270"/>
  <c r="AB270"/>
  <c r="AA270"/>
  <c r="Z270"/>
  <c r="Y270"/>
  <c r="V270"/>
  <c r="U270"/>
  <c r="T270"/>
  <c r="S270"/>
  <c r="Q270"/>
  <c r="P270"/>
  <c r="O270"/>
  <c r="K270"/>
  <c r="I270"/>
  <c r="H270"/>
  <c r="AH261"/>
  <c r="AG261"/>
  <c r="AF261"/>
  <c r="AE261"/>
  <c r="AD261"/>
  <c r="AC261"/>
  <c r="AB261"/>
  <c r="AA261"/>
  <c r="Z261"/>
  <c r="Y261"/>
  <c r="U261"/>
  <c r="T261"/>
  <c r="S261"/>
  <c r="Q261"/>
  <c r="P261"/>
  <c r="O261"/>
  <c r="K261"/>
  <c r="I261"/>
  <c r="H261"/>
  <c r="E261"/>
  <c r="D261"/>
  <c r="AH255"/>
  <c r="AG255"/>
  <c r="AF255"/>
  <c r="AE255"/>
  <c r="AD255"/>
  <c r="AC255"/>
  <c r="AB255"/>
  <c r="AA255"/>
  <c r="Z255"/>
  <c r="W255"/>
  <c r="U255"/>
  <c r="T255"/>
  <c r="S255"/>
  <c r="R255"/>
  <c r="Q255"/>
  <c r="P255"/>
  <c r="I255"/>
  <c r="H255"/>
  <c r="G255"/>
  <c r="G291" s="1"/>
  <c r="E255"/>
  <c r="D255"/>
  <c r="AH249"/>
  <c r="AG249"/>
  <c r="AF249"/>
  <c r="AE249"/>
  <c r="AD249"/>
  <c r="AC249"/>
  <c r="AB249"/>
  <c r="AA249"/>
  <c r="Z249"/>
  <c r="Y249"/>
  <c r="V249"/>
  <c r="U249"/>
  <c r="T249"/>
  <c r="S249"/>
  <c r="R249"/>
  <c r="Q249"/>
  <c r="P249"/>
  <c r="O249"/>
  <c r="K249"/>
  <c r="I249"/>
  <c r="H249"/>
  <c r="G249"/>
  <c r="E249"/>
  <c r="D249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K243"/>
  <c r="I243"/>
  <c r="H243"/>
  <c r="G243"/>
  <c r="E243"/>
  <c r="D243"/>
  <c r="Y236"/>
  <c r="T236"/>
  <c r="R236"/>
  <c r="Q236"/>
  <c r="P236"/>
  <c r="O236"/>
  <c r="G236"/>
  <c r="E236"/>
  <c r="D236"/>
  <c r="AG214"/>
  <c r="O213"/>
  <c r="O214" s="1"/>
  <c r="O301" s="1"/>
  <c r="I213"/>
  <c r="I214" s="1"/>
  <c r="G213"/>
  <c r="G214" s="1"/>
  <c r="G301" s="1"/>
  <c r="E213"/>
  <c r="D213"/>
  <c r="AH198"/>
  <c r="AH214" s="1"/>
  <c r="AF198"/>
  <c r="AF214" s="1"/>
  <c r="AE198"/>
  <c r="AE214" s="1"/>
  <c r="AD198"/>
  <c r="AC198"/>
  <c r="AC214" s="1"/>
  <c r="AB198"/>
  <c r="AB214" s="1"/>
  <c r="AA198"/>
  <c r="AA214" s="1"/>
  <c r="Z198"/>
  <c r="Y198"/>
  <c r="X198"/>
  <c r="W198"/>
  <c r="W214" s="1"/>
  <c r="V198"/>
  <c r="V214" s="1"/>
  <c r="U198"/>
  <c r="U214" s="1"/>
  <c r="T198"/>
  <c r="S198"/>
  <c r="R198"/>
  <c r="Q198"/>
  <c r="P198"/>
  <c r="O198"/>
  <c r="N198"/>
  <c r="K198"/>
  <c r="I198"/>
  <c r="H198"/>
  <c r="H214" s="1"/>
  <c r="H301" s="1"/>
  <c r="G198"/>
  <c r="E198"/>
  <c r="D198"/>
  <c r="AH184"/>
  <c r="AC184"/>
  <c r="AB184"/>
  <c r="AA184"/>
  <c r="V184"/>
  <c r="U184"/>
  <c r="T184"/>
  <c r="S184"/>
  <c r="O184"/>
  <c r="N184"/>
  <c r="I184"/>
  <c r="H184"/>
  <c r="G184"/>
  <c r="E184"/>
  <c r="D184"/>
  <c r="AH177"/>
  <c r="AF177"/>
  <c r="AE177"/>
  <c r="AD177"/>
  <c r="AC177"/>
  <c r="AB177"/>
  <c r="AA177"/>
  <c r="Z177"/>
  <c r="V177"/>
  <c r="U177"/>
  <c r="T177"/>
  <c r="S177"/>
  <c r="O177"/>
  <c r="N177"/>
  <c r="I177"/>
  <c r="H177"/>
  <c r="G177"/>
  <c r="E177"/>
  <c r="D177"/>
  <c r="AH169"/>
  <c r="AF169"/>
  <c r="AE169"/>
  <c r="AD169"/>
  <c r="AC169"/>
  <c r="AB169"/>
  <c r="AA169"/>
  <c r="Z169"/>
  <c r="Y169"/>
  <c r="X169"/>
  <c r="V169"/>
  <c r="U169"/>
  <c r="T169"/>
  <c r="S169"/>
  <c r="O169"/>
  <c r="F214"/>
  <c r="F301" s="1"/>
  <c r="E169"/>
  <c r="D169"/>
  <c r="AH154"/>
  <c r="AF154"/>
  <c r="AE154"/>
  <c r="AD154"/>
  <c r="AC154"/>
  <c r="AB154"/>
  <c r="AA154"/>
  <c r="Z154"/>
  <c r="Y154"/>
  <c r="X154"/>
  <c r="W154"/>
  <c r="V154"/>
  <c r="U154"/>
  <c r="T154"/>
  <c r="E154"/>
  <c r="D154"/>
  <c r="AH147"/>
  <c r="AF147"/>
  <c r="AE147"/>
  <c r="AD147"/>
  <c r="AC147"/>
  <c r="AB147"/>
  <c r="AA147"/>
  <c r="V147"/>
  <c r="U147"/>
  <c r="T147"/>
  <c r="S147"/>
  <c r="E147"/>
  <c r="D147"/>
  <c r="AH135"/>
  <c r="AD135"/>
  <c r="AC135"/>
  <c r="AB135"/>
  <c r="AA135"/>
  <c r="X135"/>
  <c r="W135"/>
  <c r="V135"/>
  <c r="U135"/>
  <c r="T135"/>
  <c r="O135"/>
  <c r="I135"/>
  <c r="H135"/>
  <c r="G135"/>
  <c r="E135"/>
  <c r="D135"/>
  <c r="AH125"/>
  <c r="AF125"/>
  <c r="AE125"/>
  <c r="AD125"/>
  <c r="AC125"/>
  <c r="AB125"/>
  <c r="AA125"/>
  <c r="V125"/>
  <c r="U125"/>
  <c r="T125"/>
  <c r="S125"/>
  <c r="R125"/>
  <c r="P125"/>
  <c r="O125"/>
  <c r="E125"/>
  <c r="D125"/>
  <c r="AH112"/>
  <c r="AF112"/>
  <c r="AE112"/>
  <c r="AC112"/>
  <c r="AB112"/>
  <c r="AA112"/>
  <c r="V112"/>
  <c r="U112"/>
  <c r="T112"/>
  <c r="S112"/>
  <c r="O112"/>
  <c r="I112"/>
  <c r="H112"/>
  <c r="G112"/>
  <c r="E112"/>
  <c r="D112"/>
  <c r="AH104"/>
  <c r="AF104"/>
  <c r="AE104"/>
  <c r="AD104"/>
  <c r="AC104"/>
  <c r="AB104"/>
  <c r="AA104"/>
  <c r="V104"/>
  <c r="U104"/>
  <c r="T104"/>
  <c r="O104"/>
  <c r="M104"/>
  <c r="L104"/>
  <c r="K104"/>
  <c r="J104"/>
  <c r="I104"/>
  <c r="H104"/>
  <c r="G104"/>
  <c r="E104"/>
  <c r="D104"/>
  <c r="E71" i="3"/>
  <c r="F71"/>
  <c r="G71"/>
  <c r="H71"/>
  <c r="I71"/>
  <c r="K71"/>
  <c r="O71"/>
  <c r="Q71"/>
  <c r="S71"/>
  <c r="T71"/>
  <c r="U71"/>
  <c r="V71"/>
  <c r="AA71"/>
  <c r="AB71"/>
  <c r="AC71"/>
  <c r="D71"/>
  <c r="Y16"/>
  <c r="T16"/>
  <c r="P16"/>
  <c r="Q16"/>
  <c r="R16"/>
  <c r="O16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E70"/>
  <c r="D70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H62"/>
  <c r="E62"/>
  <c r="D62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H57"/>
  <c r="E57"/>
  <c r="D57"/>
  <c r="P50"/>
  <c r="Q50"/>
  <c r="S50"/>
  <c r="T50"/>
  <c r="U50"/>
  <c r="V50"/>
  <c r="W50"/>
  <c r="X50"/>
  <c r="Y50"/>
  <c r="Z50"/>
  <c r="AA50"/>
  <c r="AB50"/>
  <c r="AC50"/>
  <c r="AD50"/>
  <c r="AE50"/>
  <c r="AF50"/>
  <c r="AG50"/>
  <c r="AH50"/>
  <c r="O50"/>
  <c r="K50"/>
  <c r="I50"/>
  <c r="E50"/>
  <c r="D50"/>
  <c r="H50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K41"/>
  <c r="I41"/>
  <c r="H41"/>
  <c r="E41"/>
  <c r="D41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K23"/>
  <c r="I23"/>
  <c r="H23"/>
  <c r="G23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K29"/>
  <c r="I29"/>
  <c r="H29"/>
  <c r="G29"/>
  <c r="H35"/>
  <c r="I35"/>
  <c r="K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G35"/>
  <c r="E35"/>
  <c r="D35"/>
  <c r="E29"/>
  <c r="D29"/>
  <c r="E23"/>
  <c r="D23"/>
  <c r="G16"/>
  <c r="E16"/>
  <c r="D16"/>
  <c r="V301" i="4" l="1"/>
  <c r="I291"/>
  <c r="E291"/>
  <c r="D291"/>
  <c r="E214"/>
  <c r="D214"/>
  <c r="E136" i="2"/>
  <c r="F136"/>
  <c r="G136"/>
  <c r="H136"/>
  <c r="I136"/>
  <c r="J136"/>
  <c r="K136"/>
  <c r="L136"/>
  <c r="M136"/>
  <c r="N136"/>
  <c r="O136"/>
  <c r="P136"/>
  <c r="Q136"/>
  <c r="R136"/>
  <c r="S136"/>
  <c r="T136"/>
  <c r="U136"/>
  <c r="V136"/>
  <c r="W136"/>
  <c r="X136"/>
  <c r="Y136"/>
  <c r="Z136"/>
  <c r="AA136"/>
  <c r="AB136"/>
  <c r="AC136"/>
  <c r="AD136"/>
  <c r="AE136"/>
  <c r="AF136"/>
  <c r="AG136"/>
  <c r="AH136"/>
  <c r="D136"/>
  <c r="O135" l="1"/>
  <c r="I135"/>
  <c r="G135"/>
  <c r="E135"/>
  <c r="D135"/>
  <c r="E120"/>
  <c r="G120"/>
  <c r="H120"/>
  <c r="I120"/>
  <c r="K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H120"/>
  <c r="D120"/>
  <c r="E106"/>
  <c r="G106"/>
  <c r="H106"/>
  <c r="I106"/>
  <c r="N106"/>
  <c r="O106"/>
  <c r="R106"/>
  <c r="S106"/>
  <c r="T106"/>
  <c r="U106"/>
  <c r="V106"/>
  <c r="AA106"/>
  <c r="AB106"/>
  <c r="AC106"/>
  <c r="AH106"/>
  <c r="D106"/>
  <c r="E99"/>
  <c r="G99"/>
  <c r="H99"/>
  <c r="I99"/>
  <c r="N99"/>
  <c r="O99"/>
  <c r="S99"/>
  <c r="T99"/>
  <c r="U99"/>
  <c r="V99"/>
  <c r="Z99"/>
  <c r="AA99"/>
  <c r="AB99"/>
  <c r="AC99"/>
  <c r="AD99"/>
  <c r="AE99"/>
  <c r="AF99"/>
  <c r="AH99"/>
  <c r="D99"/>
  <c r="E91"/>
  <c r="F91"/>
  <c r="G91"/>
  <c r="H91"/>
  <c r="I91"/>
  <c r="J91"/>
  <c r="K91"/>
  <c r="L91"/>
  <c r="M91"/>
  <c r="N91"/>
  <c r="O91"/>
  <c r="R91"/>
  <c r="S91"/>
  <c r="T91"/>
  <c r="U91"/>
  <c r="V91"/>
  <c r="W91"/>
  <c r="X91"/>
  <c r="Y91"/>
  <c r="Z91"/>
  <c r="AA91"/>
  <c r="AB91"/>
  <c r="AC91"/>
  <c r="AD91"/>
  <c r="AE91"/>
  <c r="AF91"/>
  <c r="AH91"/>
  <c r="D91"/>
  <c r="E76"/>
  <c r="F76"/>
  <c r="G76"/>
  <c r="H76"/>
  <c r="I76"/>
  <c r="J76"/>
  <c r="K76"/>
  <c r="L76"/>
  <c r="M76"/>
  <c r="N76"/>
  <c r="O76"/>
  <c r="P76"/>
  <c r="Q76"/>
  <c r="R76"/>
  <c r="T76"/>
  <c r="U76"/>
  <c r="V76"/>
  <c r="W76"/>
  <c r="X76"/>
  <c r="Y76"/>
  <c r="Z76"/>
  <c r="AA76"/>
  <c r="AB76"/>
  <c r="AC76"/>
  <c r="AD76"/>
  <c r="AE76"/>
  <c r="AF76"/>
  <c r="AH76"/>
  <c r="D76"/>
  <c r="E69"/>
  <c r="F69"/>
  <c r="G69"/>
  <c r="H69"/>
  <c r="I69"/>
  <c r="J69"/>
  <c r="K69"/>
  <c r="L69"/>
  <c r="M69"/>
  <c r="N69"/>
  <c r="O69"/>
  <c r="P69"/>
  <c r="Q69"/>
  <c r="S69"/>
  <c r="T69"/>
  <c r="U69"/>
  <c r="V69"/>
  <c r="AA69"/>
  <c r="AB69"/>
  <c r="AC69"/>
  <c r="AD69"/>
  <c r="AE69"/>
  <c r="AF69"/>
  <c r="AH69"/>
  <c r="D69"/>
  <c r="E57"/>
  <c r="G57"/>
  <c r="H57"/>
  <c r="I57"/>
  <c r="O57"/>
  <c r="T57"/>
  <c r="U57"/>
  <c r="V57"/>
  <c r="W57"/>
  <c r="X57"/>
  <c r="AA57"/>
  <c r="AB57"/>
  <c r="AC57"/>
  <c r="AD57"/>
  <c r="AH57"/>
  <c r="D57"/>
  <c r="E47"/>
  <c r="F47"/>
  <c r="G47"/>
  <c r="H47"/>
  <c r="I47"/>
  <c r="J47"/>
  <c r="K47"/>
  <c r="L47"/>
  <c r="M47"/>
  <c r="N47"/>
  <c r="O47"/>
  <c r="P47"/>
  <c r="R47"/>
  <c r="S47"/>
  <c r="T47"/>
  <c r="U47"/>
  <c r="V47"/>
  <c r="AA47"/>
  <c r="AB47"/>
  <c r="AC47"/>
  <c r="AD47"/>
  <c r="AE47"/>
  <c r="AF47"/>
  <c r="AH47"/>
  <c r="D47"/>
  <c r="D34"/>
  <c r="E34"/>
  <c r="G34"/>
  <c r="H34"/>
  <c r="I34"/>
  <c r="O34"/>
  <c r="S34"/>
  <c r="T34"/>
  <c r="U34"/>
  <c r="V34"/>
  <c r="AA34"/>
  <c r="AB34"/>
  <c r="AC34"/>
  <c r="AD34"/>
  <c r="AE34"/>
  <c r="AF34"/>
  <c r="AH34"/>
  <c r="D26"/>
  <c r="E26"/>
  <c r="G26"/>
  <c r="H26"/>
  <c r="I26"/>
  <c r="J26"/>
  <c r="K26"/>
  <c r="L26"/>
  <c r="M26"/>
  <c r="O26"/>
  <c r="T26"/>
  <c r="U26"/>
  <c r="V26"/>
  <c r="AA26"/>
  <c r="AB26"/>
  <c r="AC26"/>
  <c r="AD26"/>
  <c r="AE26"/>
  <c r="AF26"/>
  <c r="AH26"/>
  <c r="E72" i="4"/>
  <c r="D72"/>
  <c r="Q64"/>
  <c r="P64"/>
  <c r="O64"/>
  <c r="O73" s="1"/>
  <c r="I64"/>
  <c r="I73" s="1"/>
  <c r="I301" s="1"/>
  <c r="H64"/>
  <c r="H73" s="1"/>
  <c r="G64"/>
  <c r="G73" s="1"/>
  <c r="E64"/>
  <c r="D64"/>
  <c r="Q58"/>
  <c r="P58"/>
  <c r="O58"/>
  <c r="I58"/>
  <c r="H58"/>
  <c r="G58"/>
  <c r="E58"/>
  <c r="D58"/>
  <c r="Q51"/>
  <c r="P51"/>
  <c r="O51"/>
  <c r="I51"/>
  <c r="H51"/>
  <c r="G51"/>
  <c r="E51"/>
  <c r="D51"/>
  <c r="O44"/>
  <c r="I44"/>
  <c r="H44"/>
  <c r="G44"/>
  <c r="E44"/>
  <c r="D44"/>
  <c r="O40"/>
  <c r="G40"/>
  <c r="E40"/>
  <c r="D40"/>
  <c r="R33"/>
  <c r="R73" s="1"/>
  <c r="P33"/>
  <c r="O33"/>
  <c r="I33"/>
  <c r="H33"/>
  <c r="G33"/>
  <c r="F33"/>
  <c r="E33"/>
  <c r="D33"/>
  <c r="Y28"/>
  <c r="V28"/>
  <c r="U28"/>
  <c r="T28"/>
  <c r="S28"/>
  <c r="S73" s="1"/>
  <c r="R28"/>
  <c r="O28"/>
  <c r="I28"/>
  <c r="H28"/>
  <c r="G28"/>
  <c r="F28"/>
  <c r="E28"/>
  <c r="D28"/>
  <c r="O23"/>
  <c r="I23"/>
  <c r="H23"/>
  <c r="G23"/>
  <c r="E23"/>
  <c r="D23"/>
  <c r="R31" i="1"/>
  <c r="Y26"/>
  <c r="S26"/>
  <c r="T26"/>
  <c r="U26"/>
  <c r="V26"/>
  <c r="R26"/>
  <c r="J71"/>
  <c r="I62"/>
  <c r="O21"/>
  <c r="I21"/>
  <c r="H21"/>
  <c r="G21"/>
  <c r="E73" i="4" l="1"/>
  <c r="E301" s="1"/>
  <c r="D73"/>
  <c r="D301" s="1"/>
  <c r="R71" i="1"/>
  <c r="S71"/>
  <c r="E70"/>
  <c r="D70"/>
  <c r="P62"/>
  <c r="Q62"/>
  <c r="O62"/>
  <c r="H62"/>
  <c r="G62"/>
  <c r="E62"/>
  <c r="D62"/>
  <c r="P56"/>
  <c r="Q56"/>
  <c r="O56"/>
  <c r="H56"/>
  <c r="I56"/>
  <c r="G56"/>
  <c r="E56"/>
  <c r="D56"/>
  <c r="P49"/>
  <c r="Q49"/>
  <c r="O49"/>
  <c r="H49"/>
  <c r="I49"/>
  <c r="G49"/>
  <c r="E49"/>
  <c r="D49"/>
  <c r="O42"/>
  <c r="H42"/>
  <c r="I42"/>
  <c r="G42"/>
  <c r="E42"/>
  <c r="D42"/>
  <c r="O38"/>
  <c r="G38"/>
  <c r="E38"/>
  <c r="D38"/>
  <c r="P31"/>
  <c r="O31"/>
  <c r="E31"/>
  <c r="F31"/>
  <c r="G31"/>
  <c r="H31"/>
  <c r="I31"/>
  <c r="D31"/>
  <c r="O26"/>
  <c r="E26"/>
  <c r="F26"/>
  <c r="G26"/>
  <c r="H26"/>
  <c r="I26"/>
  <c r="D26"/>
  <c r="E21"/>
  <c r="D21"/>
  <c r="I71" l="1"/>
  <c r="H71"/>
  <c r="D71"/>
  <c r="G71"/>
  <c r="O71"/>
  <c r="E71"/>
</calcChain>
</file>

<file path=xl/sharedStrings.xml><?xml version="1.0" encoding="utf-8"?>
<sst xmlns="http://schemas.openxmlformats.org/spreadsheetml/2006/main" count="2226" uniqueCount="455">
  <si>
    <t>№ п/п</t>
  </si>
  <si>
    <t>Наименование айыл окмоту,населенного пункта (новое наименование и наименование бывшего ранее)</t>
  </si>
  <si>
    <t>Количество хозяйственных (дворов) шт.в том числе пользующихся водопроводом</t>
  </si>
  <si>
    <t>Численность населения в том числе пользующихся водопроводом</t>
  </si>
  <si>
    <t>Год строительства</t>
  </si>
  <si>
    <t>Классификация водопровода (груп.Для несколько сел:центральный для одного села)</t>
  </si>
  <si>
    <t>Количество ГВС</t>
  </si>
  <si>
    <t>Головное водозаборное сооружение (ГВС)</t>
  </si>
  <si>
    <t>Количество дворов (хоз-в)имеющих дворовые воды (гусаки)</t>
  </si>
  <si>
    <t xml:space="preserve">Вид ГВС откр.источник или скважина </t>
  </si>
  <si>
    <t>Марка погруженных насосов мощность квт/ч</t>
  </si>
  <si>
    <t>Обеззараживающие установки для воды, тип</t>
  </si>
  <si>
    <t>Ограждение ГВС тип (железобетонный ,колюччая проголка)</t>
  </si>
  <si>
    <t>Налияие э/освещения территории и охрана</t>
  </si>
  <si>
    <t>протяженность всего км</t>
  </si>
  <si>
    <t>Водоводы км материал труб и диаметр</t>
  </si>
  <si>
    <t>Разводящие сети (км) материал труб их диаметр</t>
  </si>
  <si>
    <t>Водопроводные сети</t>
  </si>
  <si>
    <t>А/О Дара</t>
  </si>
  <si>
    <t>с. Чек</t>
  </si>
  <si>
    <t>Скв 2</t>
  </si>
  <si>
    <t>10-63-150</t>
  </si>
  <si>
    <t>Ов-50</t>
  </si>
  <si>
    <t>Кол пров</t>
  </si>
  <si>
    <t>Им-я</t>
  </si>
  <si>
    <t>19,46 а/ц</t>
  </si>
  <si>
    <t>7,14 а/ц</t>
  </si>
  <si>
    <t>с.Жаны-Жер</t>
  </si>
  <si>
    <t>Ж/б</t>
  </si>
  <si>
    <t>22,2 а/ц</t>
  </si>
  <si>
    <t>6,9 а/ц</t>
  </si>
  <si>
    <t>с.Коргон-Таш</t>
  </si>
  <si>
    <t>с.Кайынды (Раут)</t>
  </si>
  <si>
    <t>с.Кан</t>
  </si>
  <si>
    <t>с.Тунук-Суу (Авгол)</t>
  </si>
  <si>
    <t>с.Сары-Талаа</t>
  </si>
  <si>
    <t>с.Жаныарык</t>
  </si>
  <si>
    <t>с.Табылгы (Палал)</t>
  </si>
  <si>
    <t>Итого :</t>
  </si>
  <si>
    <t>А/О Самаркандек</t>
  </si>
  <si>
    <t>с.Самаркандек</t>
  </si>
  <si>
    <t>с.Паскы-Арык</t>
  </si>
  <si>
    <t>с.Жаны-Бак</t>
  </si>
  <si>
    <t>род</t>
  </si>
  <si>
    <t>Хлор</t>
  </si>
  <si>
    <t>Кол.пров.</t>
  </si>
  <si>
    <t>Име-ся.</t>
  </si>
  <si>
    <t>36 а/ц</t>
  </si>
  <si>
    <t>15 а/ц</t>
  </si>
  <si>
    <t>2,3 а/ц</t>
  </si>
  <si>
    <t>1,0 пвх.</t>
  </si>
  <si>
    <t>А/О Ак-Татыр</t>
  </si>
  <si>
    <t>с.Ак-Татыр</t>
  </si>
  <si>
    <t>2,0 а/ц</t>
  </si>
  <si>
    <t>с. Орто-Боз</t>
  </si>
  <si>
    <t>1,3 а/ц</t>
  </si>
  <si>
    <t>с.Рават</t>
  </si>
  <si>
    <t>име-ся</t>
  </si>
  <si>
    <t>4,96 а/ц</t>
  </si>
  <si>
    <t xml:space="preserve"> А/О Ак-Сай</t>
  </si>
  <si>
    <t>с.Уч-Добо</t>
  </si>
  <si>
    <t>4,5 а/ц</t>
  </si>
  <si>
    <t>с.Кок-Таш</t>
  </si>
  <si>
    <t>с.Ак-Сай</t>
  </si>
  <si>
    <t>с.Капчыгай (Танги)</t>
  </si>
  <si>
    <t>с.Таш-Тумшук</t>
  </si>
  <si>
    <t>А/О Кара-Булак</t>
  </si>
  <si>
    <t>с.Кара-Булак</t>
  </si>
  <si>
    <t>с.Бужум</t>
  </si>
  <si>
    <t>Не имеет</t>
  </si>
  <si>
    <t>1,0 а/ц</t>
  </si>
  <si>
    <t>А/О Торт-Гул</t>
  </si>
  <si>
    <t>с.Чон-Талаа</t>
  </si>
  <si>
    <t>Скв</t>
  </si>
  <si>
    <t>не имеет</t>
  </si>
  <si>
    <t>с.Чон-Кара</t>
  </si>
  <si>
    <t>Скв 1</t>
  </si>
  <si>
    <t>10-63-125</t>
  </si>
  <si>
    <t>Им-ся</t>
  </si>
  <si>
    <t>с.Зарташ</t>
  </si>
  <si>
    <t>с.Актурпак</t>
  </si>
  <si>
    <t>с.Ак-Оток</t>
  </si>
  <si>
    <t>А/О Суу-Башы</t>
  </si>
  <si>
    <t>с.Кара-Токой</t>
  </si>
  <si>
    <t>Имеется</t>
  </si>
  <si>
    <t>с.Боз-Адыр</t>
  </si>
  <si>
    <t>с.Боксай (Божой)</t>
  </si>
  <si>
    <t>с.Айгул-Таш</t>
  </si>
  <si>
    <t>8-63-150</t>
  </si>
  <si>
    <t>с.Апкан</t>
  </si>
  <si>
    <t>А/О Кара-Бак</t>
  </si>
  <si>
    <t xml:space="preserve">Кол-во водозаборных колонок шт. установлено </t>
  </si>
  <si>
    <t>Колдцы гасители ,  шт.</t>
  </si>
  <si>
    <t>Колонки пожарными гидрантами</t>
  </si>
  <si>
    <t>Смотровые колодцы, шт.</t>
  </si>
  <si>
    <t>Емкость для питьевой воды</t>
  </si>
  <si>
    <t>Тип: (Резервуары ,водонапорные башни) материал стен</t>
  </si>
  <si>
    <t>Местонахождение (на тер.ГСВ или отдельностоящие</t>
  </si>
  <si>
    <t>Вместимость воды метр / куб</t>
  </si>
  <si>
    <t>Наличие зоны санитарной охраны ограждение</t>
  </si>
  <si>
    <t>Всего количество, шт.</t>
  </si>
  <si>
    <t>Насосные станции</t>
  </si>
  <si>
    <t>Тип (1-2 подьема, повыситель )</t>
  </si>
  <si>
    <t>Тип насосов количество мощность квт/час</t>
  </si>
  <si>
    <t>Источник финансирование  АБР,ВБ,АРИС и другие</t>
  </si>
  <si>
    <t>На чьем балансе (АО,СООППВ, и  др.</t>
  </si>
  <si>
    <t>Водопровод  (работает или не работает)</t>
  </si>
  <si>
    <t>Примечание</t>
  </si>
  <si>
    <t>Потребность ремонт и ов.стр,ре</t>
  </si>
  <si>
    <t>Согласовано: АО,СООППВ</t>
  </si>
  <si>
    <t>с.Кара-Бак</t>
  </si>
  <si>
    <t>Скв2</t>
  </si>
  <si>
    <t>с.Кызыл-Бел</t>
  </si>
  <si>
    <t>с.Достук</t>
  </si>
  <si>
    <t>с.Чет-Кызыл</t>
  </si>
  <si>
    <t>А/О Кыштут</t>
  </si>
  <si>
    <t>с.Таян</t>
  </si>
  <si>
    <t>с.Сай</t>
  </si>
  <si>
    <t>с.Газ</t>
  </si>
  <si>
    <t>с.Согмент</t>
  </si>
  <si>
    <t>с.Кыштут</t>
  </si>
  <si>
    <t>с.Чарбак</t>
  </si>
  <si>
    <t>Всего по району: 42</t>
  </si>
  <si>
    <t>Р.ж/б</t>
  </si>
  <si>
    <t>ГВС</t>
  </si>
  <si>
    <t>АБР</t>
  </si>
  <si>
    <t>А.О</t>
  </si>
  <si>
    <t>работает</t>
  </si>
  <si>
    <t>не работает</t>
  </si>
  <si>
    <t>не  работает</t>
  </si>
  <si>
    <t>да</t>
  </si>
  <si>
    <t>реконстр</t>
  </si>
  <si>
    <t>есть</t>
  </si>
  <si>
    <t xml:space="preserve">нет </t>
  </si>
  <si>
    <t>Жаны-Бак</t>
  </si>
  <si>
    <t>АО</t>
  </si>
  <si>
    <t>реконст</t>
  </si>
  <si>
    <t>нов строит</t>
  </si>
  <si>
    <t>им-ся</t>
  </si>
  <si>
    <t>не треб</t>
  </si>
  <si>
    <t>не раб</t>
  </si>
  <si>
    <t>Арис</t>
  </si>
  <si>
    <t>неработ</t>
  </si>
  <si>
    <t>Соопв</t>
  </si>
  <si>
    <t>нет</t>
  </si>
  <si>
    <t>реконс</t>
  </si>
  <si>
    <t>ПРООН</t>
  </si>
  <si>
    <t>Чон талаа</t>
  </si>
  <si>
    <t>2/500</t>
  </si>
  <si>
    <t>не работ</t>
  </si>
  <si>
    <t>Имся</t>
  </si>
  <si>
    <t>Боз-Адыр</t>
  </si>
  <si>
    <t>Айгуль-Таш</t>
  </si>
  <si>
    <t>работ</t>
  </si>
  <si>
    <t>Туура-Таш</t>
  </si>
  <si>
    <t>Пост ГАИ</t>
  </si>
  <si>
    <t>1/250</t>
  </si>
  <si>
    <t>1/300</t>
  </si>
  <si>
    <t>раб</t>
  </si>
  <si>
    <t>нетреб</t>
  </si>
  <si>
    <t>2/550</t>
  </si>
  <si>
    <t>Сведение</t>
  </si>
  <si>
    <t>о селских водопроводах по Баткенскому району Кыргызской Республики на 1 декабря 2012 года.</t>
  </si>
  <si>
    <t>о селских водопроводах по Кадамжайскому  району Кыргызской Республики на 1 декабря 2012 года.</t>
  </si>
  <si>
    <t>о селских водопроводах по Лейлекскому  району Кыргызской Республики на 1 декабря 2012 года.</t>
  </si>
  <si>
    <t>1 Баткенский район</t>
  </si>
  <si>
    <t>Всего по  Баткенскому району: 42</t>
  </si>
  <si>
    <t>АО Актурпак</t>
  </si>
  <si>
    <t>с.Жаны-жер</t>
  </si>
  <si>
    <t>с.Ак-Турпак</t>
  </si>
  <si>
    <t>с.калача</t>
  </si>
  <si>
    <t>с.Кара-Тумшук</t>
  </si>
  <si>
    <t>с.кызыл-коргон</t>
  </si>
  <si>
    <t>с.Отукчу</t>
  </si>
  <si>
    <t>с.сары камыш</t>
  </si>
  <si>
    <t>с.Токой</t>
  </si>
  <si>
    <t>с.Чокорок</t>
  </si>
  <si>
    <t>с.Жаштилек</t>
  </si>
  <si>
    <t>с.Орукзар</t>
  </si>
  <si>
    <t>с.Мин-чынар</t>
  </si>
  <si>
    <t>с.Келечек</t>
  </si>
  <si>
    <t>Итого:</t>
  </si>
  <si>
    <t>5,8/100</t>
  </si>
  <si>
    <t>7/41.</t>
  </si>
  <si>
    <t>АО Алга</t>
  </si>
  <si>
    <t>с.Алга</t>
  </si>
  <si>
    <t>с.Адыр</t>
  </si>
  <si>
    <t>с.Шак-Шак</t>
  </si>
  <si>
    <t>с.Шыбыран</t>
  </si>
  <si>
    <t>с.Чункур -Кыштак</t>
  </si>
  <si>
    <t>с.Жаны-Чек</t>
  </si>
  <si>
    <t>СКВ</t>
  </si>
  <si>
    <t>10-45-100</t>
  </si>
  <si>
    <t>4/189</t>
  </si>
  <si>
    <t>22,7/100</t>
  </si>
  <si>
    <t>АО Бирлик</t>
  </si>
  <si>
    <t>с.Ормош</t>
  </si>
  <si>
    <t>3,5/100</t>
  </si>
  <si>
    <t>с.Бел</t>
  </si>
  <si>
    <t>с.Жал</t>
  </si>
  <si>
    <t>с.Жаны-Коргон</t>
  </si>
  <si>
    <t>с.Кичи Айдаркен</t>
  </si>
  <si>
    <t>с.Моло</t>
  </si>
  <si>
    <t>с.Сур</t>
  </si>
  <si>
    <t>с.Сырт</t>
  </si>
  <si>
    <t>с.Тескей</t>
  </si>
  <si>
    <t>с.Чечме</t>
  </si>
  <si>
    <t>с.Эшме</t>
  </si>
  <si>
    <t>АО Масалиев</t>
  </si>
  <si>
    <t>с.Кара-Добо</t>
  </si>
  <si>
    <t>с.Олагыш</t>
  </si>
  <si>
    <t>с.Какыр</t>
  </si>
  <si>
    <t>с.Кожо</t>
  </si>
  <si>
    <t>с.Алыш</t>
  </si>
  <si>
    <t>с. Таш-Коргон</t>
  </si>
  <si>
    <t>с.Лесхоз</t>
  </si>
  <si>
    <t>10-45-110</t>
  </si>
  <si>
    <t>6/141.</t>
  </si>
  <si>
    <t>16/141-100</t>
  </si>
  <si>
    <t>АО Котормо</t>
  </si>
  <si>
    <t>с.Кызыл-Булак</t>
  </si>
  <si>
    <t>с.Ак-Кыя</t>
  </si>
  <si>
    <t>с.Гайрат</t>
  </si>
  <si>
    <t>с.Жалгыз-Булак</t>
  </si>
  <si>
    <t>с.Кара-От</t>
  </si>
  <si>
    <t>с.Кескен-Таш</t>
  </si>
  <si>
    <t>с.кара-шоро</t>
  </si>
  <si>
    <t>с.Котормо</t>
  </si>
  <si>
    <t>с.Тамаша</t>
  </si>
  <si>
    <t>с.Лангар</t>
  </si>
  <si>
    <t>АО Кыргыз-Кыштак</t>
  </si>
  <si>
    <t>с.Кыргыз-Кыштак</t>
  </si>
  <si>
    <t>с.Кайтпас</t>
  </si>
  <si>
    <t>с.Кожо-Корум</t>
  </si>
  <si>
    <t>с.Бургонду ОПХ</t>
  </si>
  <si>
    <t>с.Бургонду ПМК</t>
  </si>
  <si>
    <t>АО Майдан</t>
  </si>
  <si>
    <t>с.Каражыгач</t>
  </si>
  <si>
    <t>с.Аустан</t>
  </si>
  <si>
    <t>с.кара-Кыштак</t>
  </si>
  <si>
    <t>с.Кароол</t>
  </si>
  <si>
    <t>с.Кереге-Таш</t>
  </si>
  <si>
    <t>с.Майдан</t>
  </si>
  <si>
    <t>с.Пум</t>
  </si>
  <si>
    <t>с.Исфайрам</t>
  </si>
  <si>
    <t>с.Сары-Алтын</t>
  </si>
  <si>
    <t>с.Бак</t>
  </si>
  <si>
    <t>с.Акимбек</t>
  </si>
  <si>
    <t>с.Жаны-Абад</t>
  </si>
  <si>
    <t>7/141</t>
  </si>
  <si>
    <t>44,6/100</t>
  </si>
  <si>
    <t>АО Марказ</t>
  </si>
  <si>
    <t>с.Марказ</t>
  </si>
  <si>
    <t>с.Арпа-Сай</t>
  </si>
  <si>
    <t>с.Кок -Талаа</t>
  </si>
  <si>
    <t>с.Маяк</t>
  </si>
  <si>
    <t>с.Пылдырак</t>
  </si>
  <si>
    <t>хлор</t>
  </si>
  <si>
    <t>кол.пров.</t>
  </si>
  <si>
    <t>7,5/141</t>
  </si>
  <si>
    <t>14,5/100</t>
  </si>
  <si>
    <t>скв</t>
  </si>
  <si>
    <t>8-15-180</t>
  </si>
  <si>
    <t>ов-50</t>
  </si>
  <si>
    <t>АО Орозбеков</t>
  </si>
  <si>
    <t>с.Орозбеков</t>
  </si>
  <si>
    <t>с.Кулду</t>
  </si>
  <si>
    <t>с.Таш-Кыя</t>
  </si>
  <si>
    <t>с.Пульгон</t>
  </si>
  <si>
    <t>с.Чалташ</t>
  </si>
  <si>
    <t>1,2/100</t>
  </si>
  <si>
    <t>6,4/100</t>
  </si>
  <si>
    <t>12/100</t>
  </si>
  <si>
    <t>4/89.</t>
  </si>
  <si>
    <t>8-25/150</t>
  </si>
  <si>
    <t>капт</t>
  </si>
  <si>
    <t>2/189</t>
  </si>
  <si>
    <t>50/100-141</t>
  </si>
  <si>
    <t>АО Учкоргон</t>
  </si>
  <si>
    <t>с.Учкоргон</t>
  </si>
  <si>
    <t>с.Валакыш</t>
  </si>
  <si>
    <t>с.Калача</t>
  </si>
  <si>
    <t>с.Калпак</t>
  </si>
  <si>
    <t>с.Сулайман-Абад</t>
  </si>
  <si>
    <t>с.Разьезд</t>
  </si>
  <si>
    <t>с.Суукана</t>
  </si>
  <si>
    <t>с.Чаувай</t>
  </si>
  <si>
    <t>с.Боз</t>
  </si>
  <si>
    <t>с.Камбар-абад</t>
  </si>
  <si>
    <t>с.Тажи кыштак</t>
  </si>
  <si>
    <t>Хальмион</t>
  </si>
  <si>
    <t>с.Хальмион</t>
  </si>
  <si>
    <t>с.Бай маала</t>
  </si>
  <si>
    <t>с.Гулдуромо</t>
  </si>
  <si>
    <t>с.Жашны-Айыл</t>
  </si>
  <si>
    <t>с.Жооншук</t>
  </si>
  <si>
    <t>с.Ирелиш</t>
  </si>
  <si>
    <t>с.Кок-Тал</t>
  </si>
  <si>
    <t>с.Курулуш</t>
  </si>
  <si>
    <t>с.Ноогардан</t>
  </si>
  <si>
    <t>с.Таш-Добо</t>
  </si>
  <si>
    <t>с.Ынтымак</t>
  </si>
  <si>
    <t>с.Чекелик</t>
  </si>
  <si>
    <t>с.Шады</t>
  </si>
  <si>
    <t>10-63-110</t>
  </si>
  <si>
    <t>имее-ся</t>
  </si>
  <si>
    <t>6-25-80</t>
  </si>
  <si>
    <t>0,8/141</t>
  </si>
  <si>
    <t>2,7/100</t>
  </si>
  <si>
    <t>2,0/100</t>
  </si>
  <si>
    <t>1,5/100</t>
  </si>
  <si>
    <t>46/38</t>
  </si>
  <si>
    <t>ж/б</t>
  </si>
  <si>
    <t>отдельно</t>
  </si>
  <si>
    <t>1/500</t>
  </si>
  <si>
    <t>121/99</t>
  </si>
  <si>
    <t>на терр ГСВ</t>
  </si>
  <si>
    <t>68/23</t>
  </si>
  <si>
    <t>бюдж</t>
  </si>
  <si>
    <t>имеется</t>
  </si>
  <si>
    <t>20/20</t>
  </si>
  <si>
    <t>отдель</t>
  </si>
  <si>
    <t>1/100</t>
  </si>
  <si>
    <t>37/17</t>
  </si>
  <si>
    <t>2/250</t>
  </si>
  <si>
    <t>38/22</t>
  </si>
  <si>
    <t>3/550</t>
  </si>
  <si>
    <t>152/61</t>
  </si>
  <si>
    <t>отд</t>
  </si>
  <si>
    <t>58/58</t>
  </si>
  <si>
    <t>17/12.</t>
  </si>
  <si>
    <t>2/1000</t>
  </si>
  <si>
    <t>33/,9</t>
  </si>
  <si>
    <t>вместе</t>
  </si>
  <si>
    <t>27/27</t>
  </si>
  <si>
    <t>86/56</t>
  </si>
  <si>
    <t>а/о</t>
  </si>
  <si>
    <t>ремон</t>
  </si>
  <si>
    <t>61/52</t>
  </si>
  <si>
    <t>14/14</t>
  </si>
  <si>
    <t>9/9.</t>
  </si>
  <si>
    <t>мет</t>
  </si>
  <si>
    <t xml:space="preserve">Всего по Кадамжайскому району: </t>
  </si>
  <si>
    <t>А/О Ак-Суу</t>
  </si>
  <si>
    <t>с.Ак-Суу</t>
  </si>
  <si>
    <t>с.Суу-Башы</t>
  </si>
  <si>
    <t>с.Жениш</t>
  </si>
  <si>
    <t>А/О Бешкент</t>
  </si>
  <si>
    <t xml:space="preserve">с.Андархан </t>
  </si>
  <si>
    <t>с.Бешкент</t>
  </si>
  <si>
    <t>с.Лайлы</t>
  </si>
  <si>
    <t>с.Кайрагач</t>
  </si>
  <si>
    <t>с.Эскиоочу</t>
  </si>
  <si>
    <t>АО Маргун</t>
  </si>
  <si>
    <t>с.Дархум</t>
  </si>
  <si>
    <t>с.Даргаз</t>
  </si>
  <si>
    <t>с.Маргун</t>
  </si>
  <si>
    <t>с.Чурбек</t>
  </si>
  <si>
    <t>АО Жаны-Жер</t>
  </si>
  <si>
    <t>с.Центральное</t>
  </si>
  <si>
    <t>с.Арка</t>
  </si>
  <si>
    <t>с.Жаштык</t>
  </si>
  <si>
    <t>АО Сумбула</t>
  </si>
  <si>
    <t>с.Сумбула</t>
  </si>
  <si>
    <t>с.Сарыдобо</t>
  </si>
  <si>
    <t>с.Андарак</t>
  </si>
  <si>
    <t>центр</t>
  </si>
  <si>
    <t>ист</t>
  </si>
  <si>
    <t>АО Тогуз-Булак</t>
  </si>
  <si>
    <t xml:space="preserve"> с.Кара-Булак</t>
  </si>
  <si>
    <t>с.Айбике</t>
  </si>
  <si>
    <t>с.Тогуз-Булак</t>
  </si>
  <si>
    <t xml:space="preserve"> с.Минжыгач</t>
  </si>
  <si>
    <t>с.К.Сабыров.</t>
  </si>
  <si>
    <t>с.Айкол</t>
  </si>
  <si>
    <t>с.Гордой</t>
  </si>
  <si>
    <t>ИСТ</t>
  </si>
  <si>
    <t>ХЛОР</t>
  </si>
  <si>
    <t>кол.прог.</t>
  </si>
  <si>
    <t>АО Лейлек</t>
  </si>
  <si>
    <t>с.Чуянчы</t>
  </si>
  <si>
    <t>с.Коргон</t>
  </si>
  <si>
    <t>с.Актерек</t>
  </si>
  <si>
    <t>с.Лейлек</t>
  </si>
  <si>
    <t>с.Карасуу</t>
  </si>
  <si>
    <t xml:space="preserve">АО Катран </t>
  </si>
  <si>
    <t>с.Баул</t>
  </si>
  <si>
    <t>с.Озгоруш</t>
  </si>
  <si>
    <t>с.Катран</t>
  </si>
  <si>
    <t>АО Кулунду</t>
  </si>
  <si>
    <t>с.Интернациональное</t>
  </si>
  <si>
    <t>с.Аи Максат</t>
  </si>
  <si>
    <t>с.кулунду</t>
  </si>
  <si>
    <t>с.Разаков</t>
  </si>
  <si>
    <t>с.Ак-Арык</t>
  </si>
  <si>
    <t>с.Булак-Башы</t>
  </si>
  <si>
    <t>насос</t>
  </si>
  <si>
    <t>резерв</t>
  </si>
  <si>
    <t>имеет</t>
  </si>
  <si>
    <t>хор</t>
  </si>
  <si>
    <t>рем</t>
  </si>
  <si>
    <t>р.ж/б</t>
  </si>
  <si>
    <t>А/О</t>
  </si>
  <si>
    <t>удов</t>
  </si>
  <si>
    <t>н/стр</t>
  </si>
  <si>
    <t>45-100</t>
  </si>
  <si>
    <t>36-75</t>
  </si>
  <si>
    <t>35/24</t>
  </si>
  <si>
    <t>45/19</t>
  </si>
  <si>
    <t>36/11</t>
  </si>
  <si>
    <t>45/21</t>
  </si>
  <si>
    <t>резерв.</t>
  </si>
  <si>
    <t>41/12</t>
  </si>
  <si>
    <t>15/15</t>
  </si>
  <si>
    <t>86/72</t>
  </si>
  <si>
    <t>32/32</t>
  </si>
  <si>
    <t xml:space="preserve">рем </t>
  </si>
  <si>
    <t>89/44</t>
  </si>
  <si>
    <t>21/16</t>
  </si>
  <si>
    <t>12/10.</t>
  </si>
  <si>
    <t>Работ</t>
  </si>
  <si>
    <t>рекнс</t>
  </si>
  <si>
    <t>18/12.</t>
  </si>
  <si>
    <t>40/30</t>
  </si>
  <si>
    <t>30/19</t>
  </si>
  <si>
    <t>31/29</t>
  </si>
  <si>
    <t>Всего по лейлекскому району</t>
  </si>
  <si>
    <t>Всего по Баткенской области</t>
  </si>
  <si>
    <t xml:space="preserve">И.О. зав.отд.Баткенской областного ДРПВиВ                                                                                                                     Максутов А.М.                   </t>
  </si>
  <si>
    <r>
      <t xml:space="preserve">Тел: 0773 28-34-73  (0312)   29-00-04  факс: (03622) 5-18-35                          </t>
    </r>
    <r>
      <rPr>
        <i/>
        <sz val="11"/>
        <color rgb="FFFF0000"/>
        <rFont val="Calibri"/>
        <family val="2"/>
        <charset val="204"/>
        <scheme val="minor"/>
      </rPr>
      <t>Sh_887788_77@mail. ru</t>
    </r>
  </si>
  <si>
    <t>2. Кадамжайский район</t>
  </si>
  <si>
    <t>3.Лейлекский район</t>
  </si>
  <si>
    <t>о сельских водопроводах по Баткенской области  Кыргызской Республики на 1 декабря 2012 года.</t>
  </si>
  <si>
    <t>о сельских водопроводах по Кадамжайскому  району Кыргызской Республики на 1 декабря 2012 года.</t>
  </si>
  <si>
    <t>Б.уст.-7, 8-хлорат.</t>
  </si>
  <si>
    <t>с.Сары камыш</t>
  </si>
  <si>
    <t>с.Мин-Чынар</t>
  </si>
  <si>
    <t>с.Кара-Кыштак</t>
  </si>
  <si>
    <t>с.Пульгон (РЦ)</t>
  </si>
  <si>
    <t>с.Калтак</t>
  </si>
  <si>
    <t>с.Халмион</t>
  </si>
  <si>
    <t>Халмион</t>
  </si>
  <si>
    <t>о сельских водопроводах по Лейлекскому  району Кыргызской Республики на 1 декабря 2012 года.</t>
  </si>
  <si>
    <t>с.Баул (Жаны-Турм)</t>
  </si>
  <si>
    <t>с.Кулунду</t>
  </si>
  <si>
    <t>6-скв,      7-к.род.</t>
  </si>
  <si>
    <t>6-бак.уст. 4- хлорат.</t>
  </si>
  <si>
    <t>3-скв. 16-К.род.</t>
  </si>
  <si>
    <t>с.Кара-шоро</t>
  </si>
  <si>
    <t>Всего по Лейлекскому району</t>
  </si>
  <si>
    <t>скв.</t>
  </si>
  <si>
    <t>с.Кызыл-Коргон</t>
  </si>
  <si>
    <t>17 -хлорат</t>
  </si>
  <si>
    <t>23.скв.32-к.р 1-откр.</t>
  </si>
  <si>
    <t>14-скв. 6- к.род.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</si>
</sst>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u/>
      <sz val="12"/>
      <color rgb="FFFF0000"/>
      <name val="Calibri"/>
      <family val="2"/>
      <charset val="204"/>
      <scheme val="minor"/>
    </font>
    <font>
      <b/>
      <u/>
      <sz val="14"/>
      <color rgb="FFFF0000"/>
      <name val="Calibri"/>
      <family val="2"/>
      <charset val="204"/>
      <scheme val="minor"/>
    </font>
    <font>
      <b/>
      <i/>
      <u/>
      <sz val="14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9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/>
    <xf numFmtId="0" fontId="1" fillId="11" borderId="0" xfId="0" applyFont="1" applyFill="1"/>
    <xf numFmtId="0" fontId="10" fillId="0" borderId="0" xfId="0" applyFont="1"/>
    <xf numFmtId="0" fontId="2" fillId="0" borderId="0" xfId="0" applyFont="1"/>
    <xf numFmtId="0" fontId="11" fillId="0" borderId="0" xfId="0" applyFont="1"/>
    <xf numFmtId="0" fontId="2" fillId="12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 wrapText="1"/>
    </xf>
    <xf numFmtId="17" fontId="2" fillId="12" borderId="1" xfId="0" applyNumberFormat="1" applyFont="1" applyFill="1" applyBorder="1" applyAlignment="1">
      <alignment horizontal="center" vertical="center" wrapText="1"/>
    </xf>
    <xf numFmtId="0" fontId="0" fillId="12" borderId="0" xfId="0" applyFill="1"/>
    <xf numFmtId="0" fontId="0" fillId="4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164" fontId="12" fillId="12" borderId="1" xfId="0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2" borderId="0" xfId="0" applyFont="1" applyFill="1"/>
    <xf numFmtId="0" fontId="14" fillId="1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8" fillId="12" borderId="0" xfId="0" applyFont="1" applyFill="1"/>
    <xf numFmtId="0" fontId="8" fillId="12" borderId="1" xfId="0" applyFont="1" applyFill="1" applyBorder="1" applyAlignment="1">
      <alignment horizontal="left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3" fillId="0" borderId="1" xfId="0" applyFont="1" applyBorder="1" applyAlignment="1">
      <alignment horizontal="left" vertical="center" wrapText="1"/>
    </xf>
    <xf numFmtId="0" fontId="0" fillId="12" borderId="1" xfId="0" applyFill="1" applyBorder="1" applyAlignment="1">
      <alignment horizontal="left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12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4" borderId="0" xfId="0" applyFont="1" applyFill="1"/>
    <xf numFmtId="0" fontId="0" fillId="12" borderId="0" xfId="0" applyFont="1" applyFill="1"/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164" fontId="8" fillId="12" borderId="1" xfId="0" applyNumberFormat="1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13" fillId="12" borderId="1" xfId="0" applyFont="1" applyFill="1" applyBorder="1" applyAlignment="1">
      <alignment horizontal="left" wrapText="1"/>
    </xf>
    <xf numFmtId="16" fontId="0" fillId="12" borderId="1" xfId="0" applyNumberFormat="1" applyFill="1" applyBorder="1" applyAlignment="1">
      <alignment horizontal="center" vertical="center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0" xfId="0" applyFont="1" applyFill="1"/>
    <xf numFmtId="2" fontId="0" fillId="12" borderId="1" xfId="0" applyNumberForma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textRotation="90" wrapText="1"/>
    </xf>
    <xf numFmtId="0" fontId="2" fillId="7" borderId="2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0" fillId="12" borderId="8" xfId="0" applyFont="1" applyFill="1" applyBorder="1" applyAlignment="1">
      <alignment horizontal="left" vertical="center" wrapText="1"/>
    </xf>
    <xf numFmtId="0" fontId="0" fillId="12" borderId="10" xfId="0" applyFont="1" applyFill="1" applyBorder="1" applyAlignment="1">
      <alignment horizontal="left" vertical="center" wrapText="1"/>
    </xf>
    <xf numFmtId="0" fontId="0" fillId="12" borderId="8" xfId="0" applyFont="1" applyFill="1" applyBorder="1" applyAlignment="1">
      <alignment vertical="center" wrapText="1"/>
    </xf>
    <xf numFmtId="0" fontId="0" fillId="12" borderId="10" xfId="0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12" borderId="8" xfId="0" applyFont="1" applyFill="1" applyBorder="1" applyAlignment="1">
      <alignment horizontal="left" vertical="center" wrapText="1"/>
    </xf>
    <xf numFmtId="0" fontId="12" fillId="12" borderId="10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8" fillId="12" borderId="8" xfId="0" applyFont="1" applyFill="1" applyBorder="1" applyAlignment="1">
      <alignment horizontal="left" vertical="center" wrapText="1"/>
    </xf>
    <xf numFmtId="0" fontId="8" fillId="12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3" fillId="12" borderId="8" xfId="0" applyFont="1" applyFill="1" applyBorder="1" applyAlignment="1">
      <alignment horizontal="left" vertical="center" wrapText="1"/>
    </xf>
    <xf numFmtId="0" fontId="13" fillId="12" borderId="10" xfId="0" applyFont="1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12" fillId="12" borderId="8" xfId="0" applyFont="1" applyFill="1" applyBorder="1" applyAlignment="1">
      <alignment vertical="center" wrapText="1"/>
    </xf>
    <xf numFmtId="0" fontId="12" fillId="12" borderId="10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left" wrapText="1"/>
    </xf>
    <xf numFmtId="0" fontId="13" fillId="12" borderId="10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12" borderId="8" xfId="0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H74"/>
  <sheetViews>
    <sheetView workbookViewId="0">
      <pane xSplit="9" ySplit="9" topLeftCell="J10" activePane="bottomRight" state="frozen"/>
      <selection pane="topRight" activeCell="J1" sqref="J1"/>
      <selection pane="bottomLeft" activeCell="A4" sqref="A4"/>
      <selection pane="bottomRight" activeCell="G75" sqref="G75"/>
    </sheetView>
  </sheetViews>
  <sheetFormatPr defaultRowHeight="15"/>
  <cols>
    <col min="1" max="1" width="5" customWidth="1"/>
    <col min="4" max="4" width="12.7109375" customWidth="1"/>
    <col min="7" max="7" width="11.5703125" customWidth="1"/>
    <col min="9" max="9" width="8.85546875" customWidth="1"/>
    <col min="13" max="13" width="10.28515625" customWidth="1"/>
  </cols>
  <sheetData>
    <row r="1" spans="1:34" ht="18.75">
      <c r="B1" s="23"/>
      <c r="C1" s="23"/>
      <c r="D1" s="23"/>
      <c r="E1" s="23"/>
      <c r="F1" s="23"/>
      <c r="G1" s="23" t="s">
        <v>161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1"/>
    </row>
    <row r="2" spans="1:34" ht="18.75">
      <c r="B2" s="23" t="s">
        <v>162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1"/>
    </row>
    <row r="3" spans="1:34" hidden="1"/>
    <row r="4" spans="1:34" ht="1.5" customHeight="1" thickBot="1"/>
    <row r="5" spans="1:34" ht="15.75" hidden="1" thickBot="1"/>
    <row r="6" spans="1:34" ht="15.75" hidden="1" thickBot="1"/>
    <row r="7" spans="1:34" ht="15.75" hidden="1" thickBot="1"/>
    <row r="8" spans="1:34" ht="28.5" customHeight="1" thickBot="1">
      <c r="A8" s="81" t="s">
        <v>0</v>
      </c>
      <c r="B8" s="83" t="s">
        <v>1</v>
      </c>
      <c r="C8" s="84"/>
      <c r="D8" s="76" t="s">
        <v>2</v>
      </c>
      <c r="E8" s="76" t="s">
        <v>3</v>
      </c>
      <c r="F8" s="76" t="s">
        <v>4</v>
      </c>
      <c r="G8" s="76" t="s">
        <v>5</v>
      </c>
      <c r="H8" s="76" t="s">
        <v>8</v>
      </c>
      <c r="I8" s="78" t="s">
        <v>7</v>
      </c>
      <c r="J8" s="79"/>
      <c r="K8" s="80"/>
      <c r="L8" s="76" t="s">
        <v>11</v>
      </c>
      <c r="M8" s="76" t="s">
        <v>12</v>
      </c>
      <c r="N8" s="76" t="s">
        <v>13</v>
      </c>
      <c r="O8" s="78" t="s">
        <v>17</v>
      </c>
      <c r="P8" s="79"/>
      <c r="Q8" s="80"/>
      <c r="R8" s="76" t="s">
        <v>91</v>
      </c>
      <c r="S8" s="76" t="s">
        <v>92</v>
      </c>
      <c r="T8" s="76" t="s">
        <v>93</v>
      </c>
      <c r="U8" s="76" t="s">
        <v>94</v>
      </c>
      <c r="V8" s="105" t="s">
        <v>95</v>
      </c>
      <c r="W8" s="106"/>
      <c r="X8" s="106"/>
      <c r="Y8" s="106"/>
      <c r="Z8" s="106"/>
      <c r="AA8" s="78" t="s">
        <v>101</v>
      </c>
      <c r="AB8" s="79"/>
      <c r="AC8" s="80"/>
      <c r="AD8" s="76" t="s">
        <v>104</v>
      </c>
      <c r="AE8" s="76" t="s">
        <v>105</v>
      </c>
      <c r="AF8" s="76" t="s">
        <v>106</v>
      </c>
      <c r="AG8" s="78" t="s">
        <v>107</v>
      </c>
      <c r="AH8" s="80"/>
    </row>
    <row r="9" spans="1:34" ht="193.5" customHeight="1" thickBot="1">
      <c r="A9" s="82"/>
      <c r="B9" s="85"/>
      <c r="C9" s="86"/>
      <c r="D9" s="77"/>
      <c r="E9" s="77"/>
      <c r="F9" s="77"/>
      <c r="G9" s="77"/>
      <c r="H9" s="77"/>
      <c r="I9" s="3" t="s">
        <v>6</v>
      </c>
      <c r="J9" s="3" t="s">
        <v>9</v>
      </c>
      <c r="K9" s="3" t="s">
        <v>10</v>
      </c>
      <c r="L9" s="77"/>
      <c r="M9" s="77"/>
      <c r="N9" s="77"/>
      <c r="O9" s="4" t="s">
        <v>14</v>
      </c>
      <c r="P9" s="4" t="s">
        <v>15</v>
      </c>
      <c r="Q9" s="4" t="s">
        <v>16</v>
      </c>
      <c r="R9" s="77"/>
      <c r="S9" s="77"/>
      <c r="T9" s="77"/>
      <c r="U9" s="77"/>
      <c r="V9" s="16" t="s">
        <v>100</v>
      </c>
      <c r="W9" s="16" t="s">
        <v>96</v>
      </c>
      <c r="X9" s="16" t="s">
        <v>97</v>
      </c>
      <c r="Y9" s="16" t="s">
        <v>98</v>
      </c>
      <c r="Z9" s="16" t="s">
        <v>99</v>
      </c>
      <c r="AA9" s="3" t="s">
        <v>100</v>
      </c>
      <c r="AB9" s="3" t="s">
        <v>102</v>
      </c>
      <c r="AC9" s="3" t="s">
        <v>103</v>
      </c>
      <c r="AD9" s="77"/>
      <c r="AE9" s="77"/>
      <c r="AF9" s="77"/>
      <c r="AG9" s="17" t="s">
        <v>108</v>
      </c>
      <c r="AH9" s="17" t="s">
        <v>109</v>
      </c>
    </row>
    <row r="10" spans="1:34" ht="15.75" customHeight="1" thickBot="1">
      <c r="A10" s="2">
        <v>1</v>
      </c>
      <c r="B10" s="91">
        <v>2</v>
      </c>
      <c r="C10" s="92"/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S10" s="2">
        <v>18</v>
      </c>
      <c r="T10" s="2">
        <v>19</v>
      </c>
      <c r="U10" s="2">
        <v>20</v>
      </c>
      <c r="V10" s="2">
        <v>21</v>
      </c>
      <c r="W10" s="2">
        <v>22</v>
      </c>
      <c r="X10" s="2">
        <v>23</v>
      </c>
      <c r="Y10" s="2">
        <v>24</v>
      </c>
      <c r="Z10" s="2">
        <v>25</v>
      </c>
      <c r="AA10" s="2">
        <v>26</v>
      </c>
      <c r="AB10" s="2">
        <v>27</v>
      </c>
      <c r="AC10" s="2">
        <v>28</v>
      </c>
      <c r="AD10" s="2">
        <v>29</v>
      </c>
      <c r="AE10" s="2">
        <v>30</v>
      </c>
      <c r="AF10" s="2">
        <v>31</v>
      </c>
      <c r="AG10" s="2">
        <v>32</v>
      </c>
      <c r="AH10" s="2">
        <v>33</v>
      </c>
    </row>
    <row r="11" spans="1:34" ht="16.5" thickBot="1">
      <c r="A11" s="8">
        <v>1</v>
      </c>
      <c r="B11" s="93" t="s">
        <v>18</v>
      </c>
      <c r="C11" s="9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30.75" customHeight="1" thickBot="1">
      <c r="A12" s="5">
        <v>1</v>
      </c>
      <c r="B12" s="87" t="s">
        <v>19</v>
      </c>
      <c r="C12" s="88"/>
      <c r="D12" s="1">
        <v>1107</v>
      </c>
      <c r="E12" s="1">
        <v>3328</v>
      </c>
      <c r="F12" s="1">
        <v>1978</v>
      </c>
      <c r="G12" s="1">
        <v>1</v>
      </c>
      <c r="H12" s="1">
        <v>5</v>
      </c>
      <c r="I12" s="1">
        <v>1</v>
      </c>
      <c r="J12" s="1" t="s">
        <v>20</v>
      </c>
      <c r="K12" s="1" t="s">
        <v>21</v>
      </c>
      <c r="L12" s="1" t="s">
        <v>22</v>
      </c>
      <c r="M12" s="1" t="s">
        <v>23</v>
      </c>
      <c r="N12" s="1" t="s">
        <v>24</v>
      </c>
      <c r="O12" s="1">
        <v>26.6</v>
      </c>
      <c r="P12" s="1" t="s">
        <v>25</v>
      </c>
      <c r="Q12" s="1" t="s">
        <v>26</v>
      </c>
      <c r="R12" s="1">
        <v>45</v>
      </c>
      <c r="S12" s="1"/>
      <c r="T12" s="1">
        <v>12</v>
      </c>
      <c r="U12" s="1">
        <v>5</v>
      </c>
      <c r="V12" s="1">
        <v>1</v>
      </c>
      <c r="W12" s="1" t="s">
        <v>123</v>
      </c>
      <c r="X12" s="1" t="s">
        <v>124</v>
      </c>
      <c r="Y12" s="1">
        <v>250</v>
      </c>
      <c r="Z12" s="1" t="s">
        <v>78</v>
      </c>
      <c r="AA12" s="1"/>
      <c r="AB12" s="1"/>
      <c r="AC12" s="1"/>
      <c r="AD12" s="1" t="s">
        <v>125</v>
      </c>
      <c r="AE12" s="1" t="s">
        <v>126</v>
      </c>
      <c r="AF12" s="1" t="s">
        <v>129</v>
      </c>
      <c r="AG12" s="1" t="s">
        <v>131</v>
      </c>
      <c r="AH12" s="1" t="s">
        <v>130</v>
      </c>
    </row>
    <row r="13" spans="1:34" ht="30.75" thickBot="1">
      <c r="A13" s="5">
        <v>2</v>
      </c>
      <c r="B13" s="87" t="s">
        <v>27</v>
      </c>
      <c r="C13" s="88"/>
      <c r="D13" s="1">
        <v>584</v>
      </c>
      <c r="E13" s="1">
        <v>2458</v>
      </c>
      <c r="F13" s="1">
        <v>1990</v>
      </c>
      <c r="G13" s="1">
        <v>1</v>
      </c>
      <c r="H13" s="1">
        <v>6</v>
      </c>
      <c r="I13" s="1">
        <v>1</v>
      </c>
      <c r="J13" s="1" t="s">
        <v>20</v>
      </c>
      <c r="K13" s="1" t="s">
        <v>21</v>
      </c>
      <c r="L13" s="1" t="s">
        <v>22</v>
      </c>
      <c r="M13" s="1" t="s">
        <v>28</v>
      </c>
      <c r="N13" s="1" t="s">
        <v>24</v>
      </c>
      <c r="O13" s="1">
        <v>29.1</v>
      </c>
      <c r="P13" s="1" t="s">
        <v>29</v>
      </c>
      <c r="Q13" s="1" t="s">
        <v>30</v>
      </c>
      <c r="R13" s="1">
        <v>41</v>
      </c>
      <c r="S13" s="1"/>
      <c r="T13" s="1">
        <v>42</v>
      </c>
      <c r="U13" s="1"/>
      <c r="V13" s="1">
        <v>2</v>
      </c>
      <c r="W13" s="1"/>
      <c r="X13" s="1"/>
      <c r="Y13" s="1">
        <v>2000</v>
      </c>
      <c r="Z13" s="1" t="s">
        <v>78</v>
      </c>
      <c r="AA13" s="1"/>
      <c r="AB13" s="1"/>
      <c r="AC13" s="1"/>
      <c r="AD13" s="1"/>
      <c r="AE13" s="1" t="s">
        <v>126</v>
      </c>
      <c r="AF13" s="1" t="s">
        <v>127</v>
      </c>
      <c r="AG13" s="1" t="s">
        <v>132</v>
      </c>
      <c r="AH13" s="1" t="s">
        <v>130</v>
      </c>
    </row>
    <row r="14" spans="1:34" ht="15.75" customHeight="1" thickBot="1">
      <c r="A14" s="5">
        <v>3</v>
      </c>
      <c r="B14" s="87" t="s">
        <v>31</v>
      </c>
      <c r="C14" s="88"/>
      <c r="D14" s="1">
        <v>25</v>
      </c>
      <c r="E14" s="1">
        <v>93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 t="s">
        <v>133</v>
      </c>
      <c r="AH14" s="1"/>
    </row>
    <row r="15" spans="1:34" ht="15.75" thickBot="1">
      <c r="A15" s="5">
        <v>4</v>
      </c>
      <c r="B15" s="87" t="s">
        <v>32</v>
      </c>
      <c r="C15" s="88"/>
      <c r="D15" s="1">
        <v>278</v>
      </c>
      <c r="E15" s="1">
        <v>992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 t="s">
        <v>133</v>
      </c>
      <c r="AH15" s="1"/>
    </row>
    <row r="16" spans="1:34" ht="15.75" customHeight="1" thickBot="1">
      <c r="A16" s="5">
        <v>5</v>
      </c>
      <c r="B16" s="87" t="s">
        <v>33</v>
      </c>
      <c r="C16" s="88"/>
      <c r="D16" s="1">
        <v>138</v>
      </c>
      <c r="E16" s="1">
        <v>568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 t="s">
        <v>133</v>
      </c>
      <c r="AH16" s="1"/>
    </row>
    <row r="17" spans="1:34" ht="15.75" thickBot="1">
      <c r="A17" s="5">
        <v>6</v>
      </c>
      <c r="B17" s="87" t="s">
        <v>34</v>
      </c>
      <c r="C17" s="88"/>
      <c r="D17" s="1">
        <v>57</v>
      </c>
      <c r="E17" s="1">
        <v>237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 t="s">
        <v>133</v>
      </c>
      <c r="AH17" s="1"/>
    </row>
    <row r="18" spans="1:34" ht="15.75" customHeight="1" thickBot="1">
      <c r="A18" s="5">
        <v>7</v>
      </c>
      <c r="B18" s="87" t="s">
        <v>35</v>
      </c>
      <c r="C18" s="88"/>
      <c r="D18" s="1">
        <v>115</v>
      </c>
      <c r="E18" s="1">
        <v>476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 t="s">
        <v>133</v>
      </c>
      <c r="AH18" s="1"/>
    </row>
    <row r="19" spans="1:34" ht="15.75" thickBot="1">
      <c r="A19" s="5">
        <v>8</v>
      </c>
      <c r="B19" s="87" t="s">
        <v>36</v>
      </c>
      <c r="C19" s="88"/>
      <c r="D19" s="1">
        <v>49</v>
      </c>
      <c r="E19" s="1">
        <v>197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 t="s">
        <v>133</v>
      </c>
      <c r="AH19" s="1"/>
    </row>
    <row r="20" spans="1:34" ht="15.75" thickBot="1">
      <c r="A20" s="5">
        <v>9</v>
      </c>
      <c r="B20" s="87" t="s">
        <v>37</v>
      </c>
      <c r="C20" s="88"/>
      <c r="D20" s="1">
        <v>45</v>
      </c>
      <c r="E20" s="1">
        <v>200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 t="s">
        <v>133</v>
      </c>
      <c r="AH20" s="1"/>
    </row>
    <row r="21" spans="1:34" ht="15.75" thickBot="1">
      <c r="A21" s="6"/>
      <c r="B21" s="89" t="s">
        <v>38</v>
      </c>
      <c r="C21" s="90"/>
      <c r="D21" s="7">
        <f>D12+D13+D14+D15+D16+D17+D18+D19+D20</f>
        <v>2398</v>
      </c>
      <c r="E21" s="7">
        <f>E12+E13+E14+E15+E16+E17+E18+E19+E20</f>
        <v>8549</v>
      </c>
      <c r="F21" s="6"/>
      <c r="G21" s="7">
        <f>G12+G13+G14+G15+G16+G17+G18+G19+G20</f>
        <v>2</v>
      </c>
      <c r="H21" s="7">
        <f>H12+H13+H14+H15+H16+H17+H18+H19+H20</f>
        <v>11</v>
      </c>
      <c r="I21" s="7">
        <f>I12+I13+I14+I15+I16+I17+I18+I19+I20</f>
        <v>2</v>
      </c>
      <c r="J21" s="6">
        <v>4</v>
      </c>
      <c r="K21" s="6"/>
      <c r="L21" s="6"/>
      <c r="M21" s="6"/>
      <c r="N21" s="6"/>
      <c r="O21" s="7">
        <f>O12+O13+O14+O15+O16+O17+O18+O19+O20</f>
        <v>55.7</v>
      </c>
      <c r="P21" s="7">
        <v>41.66</v>
      </c>
      <c r="Q21" s="7">
        <v>14.04</v>
      </c>
      <c r="R21" s="6">
        <v>86</v>
      </c>
      <c r="S21" s="6"/>
      <c r="T21" s="6">
        <v>54</v>
      </c>
      <c r="U21" s="6">
        <v>5</v>
      </c>
      <c r="V21" s="6">
        <v>3</v>
      </c>
      <c r="W21" s="6"/>
      <c r="X21" s="6"/>
      <c r="Y21" s="6">
        <v>2250</v>
      </c>
      <c r="Z21" s="6"/>
      <c r="AA21" s="6"/>
      <c r="AB21" s="6"/>
      <c r="AC21" s="6"/>
      <c r="AD21" s="6"/>
      <c r="AE21" s="6"/>
      <c r="AF21" s="6"/>
      <c r="AG21" s="6"/>
      <c r="AH21" s="6"/>
    </row>
    <row r="22" spans="1:34" ht="32.25" customHeight="1" thickBot="1">
      <c r="A22" s="8">
        <v>2</v>
      </c>
      <c r="B22" s="93" t="s">
        <v>39</v>
      </c>
      <c r="C22" s="9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45.75" thickBot="1">
      <c r="A23" s="5">
        <v>1</v>
      </c>
      <c r="B23" s="87" t="s">
        <v>40</v>
      </c>
      <c r="C23" s="88"/>
      <c r="D23" s="1">
        <v>1446</v>
      </c>
      <c r="E23" s="1">
        <v>5679</v>
      </c>
      <c r="F23" s="1">
        <v>1961</v>
      </c>
      <c r="G23" s="1"/>
      <c r="H23" s="1"/>
      <c r="I23" s="1">
        <v>1</v>
      </c>
      <c r="J23" s="1" t="s">
        <v>43</v>
      </c>
      <c r="K23" s="1"/>
      <c r="L23" s="1" t="s">
        <v>44</v>
      </c>
      <c r="M23" s="1" t="s">
        <v>45</v>
      </c>
      <c r="N23" s="1" t="s">
        <v>46</v>
      </c>
      <c r="O23" s="1">
        <v>51</v>
      </c>
      <c r="P23" s="1" t="s">
        <v>47</v>
      </c>
      <c r="Q23" s="1" t="s">
        <v>48</v>
      </c>
      <c r="R23" s="1">
        <v>52</v>
      </c>
      <c r="S23" s="1"/>
      <c r="T23" s="1"/>
      <c r="U23" s="1"/>
      <c r="V23" s="1">
        <v>1</v>
      </c>
      <c r="W23" s="1" t="s">
        <v>28</v>
      </c>
      <c r="X23" s="1" t="s">
        <v>134</v>
      </c>
      <c r="Y23" s="1">
        <v>500</v>
      </c>
      <c r="Z23" s="1" t="s">
        <v>78</v>
      </c>
      <c r="AA23" s="1"/>
      <c r="AB23" s="1"/>
      <c r="AC23" s="1"/>
      <c r="AD23" s="1"/>
      <c r="AE23" s="1" t="s">
        <v>135</v>
      </c>
      <c r="AF23" s="1" t="s">
        <v>128</v>
      </c>
      <c r="AG23" s="1" t="s">
        <v>137</v>
      </c>
      <c r="AH23" s="1" t="s">
        <v>130</v>
      </c>
    </row>
    <row r="24" spans="1:34" ht="15.75" thickBot="1">
      <c r="A24" s="5">
        <v>2</v>
      </c>
      <c r="B24" s="87" t="s">
        <v>41</v>
      </c>
      <c r="C24" s="88"/>
      <c r="D24" s="1">
        <v>669</v>
      </c>
      <c r="E24" s="1">
        <v>2833</v>
      </c>
      <c r="F24" s="1">
        <v>1961</v>
      </c>
      <c r="G24" s="1"/>
      <c r="H24" s="1"/>
      <c r="I24" s="1"/>
      <c r="J24" s="1" t="s">
        <v>43</v>
      </c>
      <c r="K24" s="1"/>
      <c r="L24" s="1" t="s">
        <v>44</v>
      </c>
      <c r="M24" s="1"/>
      <c r="N24" s="1"/>
      <c r="O24" s="1">
        <v>2.2999999999999998</v>
      </c>
      <c r="P24" s="1"/>
      <c r="Q24" s="1" t="s">
        <v>49</v>
      </c>
      <c r="R24" s="1">
        <v>18</v>
      </c>
      <c r="S24" s="1"/>
      <c r="T24" s="1">
        <v>2</v>
      </c>
      <c r="U24" s="1"/>
      <c r="V24" s="1">
        <v>1</v>
      </c>
      <c r="W24" s="1"/>
      <c r="X24" s="1"/>
      <c r="Y24" s="1"/>
      <c r="Z24" s="1"/>
      <c r="AA24" s="1"/>
      <c r="AB24" s="1"/>
      <c r="AC24" s="1"/>
      <c r="AD24" s="1"/>
      <c r="AE24" s="1" t="s">
        <v>135</v>
      </c>
      <c r="AF24" s="1"/>
      <c r="AG24" s="1"/>
      <c r="AH24" s="1"/>
    </row>
    <row r="25" spans="1:34" ht="15.75" thickBot="1">
      <c r="A25" s="5">
        <v>3</v>
      </c>
      <c r="B25" s="87" t="s">
        <v>42</v>
      </c>
      <c r="C25" s="88"/>
      <c r="D25" s="1">
        <v>482</v>
      </c>
      <c r="E25" s="1">
        <v>1854</v>
      </c>
      <c r="F25" s="1">
        <v>1968</v>
      </c>
      <c r="G25" s="1"/>
      <c r="H25" s="1"/>
      <c r="I25" s="1">
        <v>1</v>
      </c>
      <c r="J25" s="1" t="s">
        <v>43</v>
      </c>
      <c r="K25" s="1"/>
      <c r="L25" s="1" t="s">
        <v>44</v>
      </c>
      <c r="M25" s="1"/>
      <c r="N25" s="1"/>
      <c r="O25" s="1">
        <v>1</v>
      </c>
      <c r="P25" s="1"/>
      <c r="Q25" s="1" t="s">
        <v>50</v>
      </c>
      <c r="R25" s="1">
        <v>8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 t="s">
        <v>135</v>
      </c>
      <c r="AF25" s="1"/>
      <c r="AG25" s="1"/>
      <c r="AH25" s="1"/>
    </row>
    <row r="26" spans="1:34" s="15" customFormat="1" ht="15.75" thickBot="1">
      <c r="A26" s="7"/>
      <c r="B26" s="89" t="s">
        <v>38</v>
      </c>
      <c r="C26" s="90"/>
      <c r="D26" s="7">
        <f>D23+D24+D25</f>
        <v>2597</v>
      </c>
      <c r="E26" s="7">
        <f t="shared" ref="E26:I26" si="0">E23+E24+E25</f>
        <v>10366</v>
      </c>
      <c r="F26" s="7">
        <f t="shared" si="0"/>
        <v>5890</v>
      </c>
      <c r="G26" s="7">
        <f t="shared" si="0"/>
        <v>0</v>
      </c>
      <c r="H26" s="7">
        <f t="shared" si="0"/>
        <v>0</v>
      </c>
      <c r="I26" s="7">
        <f t="shared" si="0"/>
        <v>2</v>
      </c>
      <c r="J26" s="7">
        <v>1</v>
      </c>
      <c r="K26" s="7"/>
      <c r="L26" s="7"/>
      <c r="M26" s="7"/>
      <c r="N26" s="7"/>
      <c r="O26" s="7">
        <f t="shared" ref="O26" si="1">O23+O24+O25</f>
        <v>54.3</v>
      </c>
      <c r="P26" s="7">
        <v>36</v>
      </c>
      <c r="Q26" s="7">
        <v>18.3</v>
      </c>
      <c r="R26" s="6">
        <f>R25+R24+R23</f>
        <v>78</v>
      </c>
      <c r="S26" s="6">
        <f t="shared" ref="S26:V26" si="2">S25+S24+S23</f>
        <v>0</v>
      </c>
      <c r="T26" s="6">
        <f t="shared" si="2"/>
        <v>2</v>
      </c>
      <c r="U26" s="6">
        <f t="shared" si="2"/>
        <v>0</v>
      </c>
      <c r="V26" s="6">
        <f t="shared" si="2"/>
        <v>2</v>
      </c>
      <c r="W26" s="6"/>
      <c r="X26" s="6"/>
      <c r="Y26" s="6">
        <f>Y23</f>
        <v>500</v>
      </c>
      <c r="Z26" s="6"/>
      <c r="AA26" s="6"/>
      <c r="AB26" s="6"/>
      <c r="AC26" s="6"/>
      <c r="AD26" s="6"/>
      <c r="AE26" s="6"/>
      <c r="AF26" s="6"/>
      <c r="AG26" s="6"/>
      <c r="AH26" s="6"/>
    </row>
    <row r="27" spans="1:34" ht="16.5" thickBot="1">
      <c r="A27" s="8">
        <v>3</v>
      </c>
      <c r="B27" s="93" t="s">
        <v>51</v>
      </c>
      <c r="C27" s="9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30.75" thickBot="1">
      <c r="A28" s="5">
        <v>1</v>
      </c>
      <c r="B28" s="87" t="s">
        <v>52</v>
      </c>
      <c r="C28" s="88"/>
      <c r="D28" s="1">
        <v>755</v>
      </c>
      <c r="E28" s="1">
        <v>3215</v>
      </c>
      <c r="F28" s="1">
        <v>1968</v>
      </c>
      <c r="G28" s="1"/>
      <c r="H28" s="1"/>
      <c r="I28" s="1"/>
      <c r="J28" s="1" t="s">
        <v>43</v>
      </c>
      <c r="K28" s="1"/>
      <c r="L28" s="1" t="s">
        <v>44</v>
      </c>
      <c r="M28" s="1"/>
      <c r="N28" s="1"/>
      <c r="O28" s="1">
        <v>2</v>
      </c>
      <c r="P28" s="1"/>
      <c r="Q28" s="1" t="s">
        <v>53</v>
      </c>
      <c r="R28" s="1">
        <v>20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 t="s">
        <v>127</v>
      </c>
      <c r="AG28" s="1" t="s">
        <v>136</v>
      </c>
      <c r="AH28" s="1" t="s">
        <v>130</v>
      </c>
    </row>
    <row r="29" spans="1:34" ht="15.75" thickBot="1">
      <c r="A29" s="5">
        <v>2</v>
      </c>
      <c r="B29" s="87" t="s">
        <v>54</v>
      </c>
      <c r="C29" s="88"/>
      <c r="D29" s="1">
        <v>247</v>
      </c>
      <c r="E29" s="1">
        <v>920</v>
      </c>
      <c r="F29" s="1">
        <v>1968</v>
      </c>
      <c r="G29" s="1"/>
      <c r="H29" s="1"/>
      <c r="I29" s="1"/>
      <c r="J29" s="1" t="s">
        <v>43</v>
      </c>
      <c r="K29" s="1"/>
      <c r="L29" s="1" t="s">
        <v>44</v>
      </c>
      <c r="M29" s="1"/>
      <c r="N29" s="1"/>
      <c r="O29" s="1">
        <v>1.3</v>
      </c>
      <c r="P29" s="1"/>
      <c r="Q29" s="1" t="s">
        <v>55</v>
      </c>
      <c r="R29" s="1">
        <v>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 t="s">
        <v>140</v>
      </c>
      <c r="AG29" s="1" t="s">
        <v>136</v>
      </c>
      <c r="AH29" s="1" t="s">
        <v>130</v>
      </c>
    </row>
    <row r="30" spans="1:34" ht="30.75" thickBot="1">
      <c r="A30" s="5">
        <v>3</v>
      </c>
      <c r="B30" s="87" t="s">
        <v>56</v>
      </c>
      <c r="C30" s="88"/>
      <c r="D30" s="1">
        <v>545</v>
      </c>
      <c r="E30" s="1">
        <v>2266</v>
      </c>
      <c r="F30" s="1">
        <v>2003</v>
      </c>
      <c r="G30" s="1">
        <v>1</v>
      </c>
      <c r="H30" s="1"/>
      <c r="I30" s="1">
        <v>1</v>
      </c>
      <c r="J30" s="1" t="s">
        <v>43</v>
      </c>
      <c r="K30" s="1"/>
      <c r="L30" s="1" t="s">
        <v>44</v>
      </c>
      <c r="M30" s="1" t="s">
        <v>45</v>
      </c>
      <c r="N30" s="1" t="s">
        <v>57</v>
      </c>
      <c r="O30" s="1">
        <v>6.26</v>
      </c>
      <c r="P30" s="1">
        <v>1.3</v>
      </c>
      <c r="Q30" s="1" t="s">
        <v>58</v>
      </c>
      <c r="R30" s="1">
        <v>16</v>
      </c>
      <c r="S30" s="1"/>
      <c r="T30" s="1">
        <v>1</v>
      </c>
      <c r="U30" s="1"/>
      <c r="V30" s="1">
        <v>1</v>
      </c>
      <c r="W30" s="1" t="s">
        <v>123</v>
      </c>
      <c r="X30" s="1" t="s">
        <v>124</v>
      </c>
      <c r="Y30" s="1">
        <v>150</v>
      </c>
      <c r="Z30" s="1" t="s">
        <v>138</v>
      </c>
      <c r="AA30" s="1"/>
      <c r="AB30" s="1"/>
      <c r="AC30" s="1"/>
      <c r="AD30" s="1" t="s">
        <v>125</v>
      </c>
      <c r="AE30" s="1" t="s">
        <v>135</v>
      </c>
      <c r="AF30" s="1" t="s">
        <v>127</v>
      </c>
      <c r="AG30" s="1" t="s">
        <v>139</v>
      </c>
      <c r="AH30" s="1" t="s">
        <v>130</v>
      </c>
    </row>
    <row r="31" spans="1:34" s="15" customFormat="1" ht="15.75" thickBot="1">
      <c r="A31" s="6"/>
      <c r="B31" s="89" t="s">
        <v>38</v>
      </c>
      <c r="C31" s="90"/>
      <c r="D31" s="7">
        <f>D30+D29+D28</f>
        <v>1547</v>
      </c>
      <c r="E31" s="7">
        <f t="shared" ref="E31:I31" si="3">E30+E29+E28</f>
        <v>6401</v>
      </c>
      <c r="F31" s="7">
        <f t="shared" si="3"/>
        <v>5939</v>
      </c>
      <c r="G31" s="7">
        <f t="shared" si="3"/>
        <v>1</v>
      </c>
      <c r="H31" s="7">
        <f t="shared" si="3"/>
        <v>0</v>
      </c>
      <c r="I31" s="7">
        <f t="shared" si="3"/>
        <v>1</v>
      </c>
      <c r="J31" s="7">
        <v>2</v>
      </c>
      <c r="K31" s="7"/>
      <c r="L31" s="7"/>
      <c r="M31" s="7"/>
      <c r="N31" s="7"/>
      <c r="O31" s="7">
        <f t="shared" ref="O31:P31" si="4">O30+O29+O28</f>
        <v>9.5599999999999987</v>
      </c>
      <c r="P31" s="7">
        <f t="shared" si="4"/>
        <v>1.3</v>
      </c>
      <c r="Q31" s="7">
        <v>8.26</v>
      </c>
      <c r="R31" s="6">
        <f>R30+R29+R28</f>
        <v>42</v>
      </c>
      <c r="S31" s="6"/>
      <c r="T31" s="6">
        <v>1</v>
      </c>
      <c r="U31" s="6"/>
      <c r="V31" s="6">
        <v>1</v>
      </c>
      <c r="W31" s="6"/>
      <c r="X31" s="6"/>
      <c r="Y31" s="6">
        <v>150</v>
      </c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6.5" thickBot="1">
      <c r="A32" s="10">
        <v>4</v>
      </c>
      <c r="B32" s="95" t="s">
        <v>59</v>
      </c>
      <c r="C32" s="9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30.75" thickBot="1">
      <c r="A33" s="5">
        <v>1</v>
      </c>
      <c r="B33" s="101" t="s">
        <v>60</v>
      </c>
      <c r="C33" s="102"/>
      <c r="D33" s="1">
        <v>517</v>
      </c>
      <c r="E33" s="1">
        <v>1976</v>
      </c>
      <c r="F33" s="1">
        <v>2003</v>
      </c>
      <c r="G33" s="1">
        <v>1</v>
      </c>
      <c r="H33" s="1"/>
      <c r="I33" s="1"/>
      <c r="J33" s="1" t="s">
        <v>43</v>
      </c>
      <c r="K33" s="1"/>
      <c r="L33" s="1" t="s">
        <v>44</v>
      </c>
      <c r="M33" s="1"/>
      <c r="N33" s="1"/>
      <c r="O33" s="1">
        <v>4.5</v>
      </c>
      <c r="P33" s="1"/>
      <c r="Q33" s="1" t="s">
        <v>61</v>
      </c>
      <c r="R33" s="1">
        <v>9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 t="s">
        <v>141</v>
      </c>
      <c r="AE33" s="1" t="s">
        <v>135</v>
      </c>
      <c r="AF33" s="1" t="s">
        <v>142</v>
      </c>
      <c r="AG33" s="1" t="s">
        <v>131</v>
      </c>
      <c r="AH33" s="1" t="s">
        <v>143</v>
      </c>
    </row>
    <row r="34" spans="1:34" ht="24" customHeight="1" thickBot="1">
      <c r="A34" s="5">
        <v>2</v>
      </c>
      <c r="B34" s="101" t="s">
        <v>62</v>
      </c>
      <c r="C34" s="102"/>
      <c r="D34" s="1">
        <v>607</v>
      </c>
      <c r="E34" s="1">
        <v>2621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 t="s">
        <v>144</v>
      </c>
      <c r="AH34" s="1"/>
    </row>
    <row r="35" spans="1:34" ht="21.75" customHeight="1" thickBot="1">
      <c r="A35" s="5">
        <v>3</v>
      </c>
      <c r="B35" s="101" t="s">
        <v>63</v>
      </c>
      <c r="C35" s="102"/>
      <c r="D35" s="1">
        <v>326</v>
      </c>
      <c r="E35" s="1">
        <v>1221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 t="s">
        <v>144</v>
      </c>
      <c r="AH35" s="1"/>
    </row>
    <row r="36" spans="1:34" ht="15.75" thickBot="1">
      <c r="A36" s="5">
        <v>4</v>
      </c>
      <c r="B36" s="101" t="s">
        <v>64</v>
      </c>
      <c r="C36" s="102"/>
      <c r="D36" s="1">
        <v>146</v>
      </c>
      <c r="E36" s="1">
        <v>992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 t="s">
        <v>144</v>
      </c>
      <c r="AH36" s="1"/>
    </row>
    <row r="37" spans="1:34" ht="15.75" thickBot="1">
      <c r="A37" s="5">
        <v>5</v>
      </c>
      <c r="B37" s="101" t="s">
        <v>65</v>
      </c>
      <c r="C37" s="102"/>
      <c r="D37" s="1">
        <v>148</v>
      </c>
      <c r="E37" s="1">
        <v>625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 t="s">
        <v>144</v>
      </c>
      <c r="AH37" s="1"/>
    </row>
    <row r="38" spans="1:34" s="15" customFormat="1" ht="16.5" thickBot="1">
      <c r="A38" s="11"/>
      <c r="B38" s="103" t="s">
        <v>38</v>
      </c>
      <c r="C38" s="104"/>
      <c r="D38" s="11">
        <f>D37+D36+D35+D34+D33</f>
        <v>1744</v>
      </c>
      <c r="E38" s="11">
        <f t="shared" ref="E38" si="5">E37+E36+E35+E34+E33</f>
        <v>7435</v>
      </c>
      <c r="F38" s="11"/>
      <c r="G38" s="11">
        <f>G33</f>
        <v>1</v>
      </c>
      <c r="H38" s="11"/>
      <c r="I38" s="11"/>
      <c r="J38" s="11">
        <v>1</v>
      </c>
      <c r="K38" s="11"/>
      <c r="L38" s="11"/>
      <c r="M38" s="11"/>
      <c r="N38" s="11"/>
      <c r="O38" s="11">
        <f>O33</f>
        <v>4.5</v>
      </c>
      <c r="P38" s="11"/>
      <c r="Q38" s="11" t="s">
        <v>61</v>
      </c>
      <c r="R38" s="6">
        <v>9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6.5" thickBot="1">
      <c r="A39" s="10">
        <v>5</v>
      </c>
      <c r="B39" s="95" t="s">
        <v>66</v>
      </c>
      <c r="C39" s="9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30.75" thickBot="1">
      <c r="A40" s="5">
        <v>1</v>
      </c>
      <c r="B40" s="87" t="s">
        <v>67</v>
      </c>
      <c r="C40" s="88"/>
      <c r="D40" s="1">
        <v>879</v>
      </c>
      <c r="E40" s="1">
        <v>3173</v>
      </c>
      <c r="F40" s="1">
        <v>1993</v>
      </c>
      <c r="G40" s="1"/>
      <c r="H40" s="1">
        <v>3</v>
      </c>
      <c r="I40" s="1"/>
      <c r="J40" s="1" t="s">
        <v>43</v>
      </c>
      <c r="K40" s="1"/>
      <c r="L40" s="1"/>
      <c r="M40" s="1"/>
      <c r="N40" s="1"/>
      <c r="O40" s="1">
        <v>9.44</v>
      </c>
      <c r="P40" s="12">
        <v>5</v>
      </c>
      <c r="Q40" s="1">
        <v>4.4400000000000004</v>
      </c>
      <c r="R40" s="1">
        <v>17</v>
      </c>
      <c r="S40" s="1"/>
      <c r="T40" s="1"/>
      <c r="U40" s="1"/>
      <c r="V40" s="1">
        <v>1</v>
      </c>
      <c r="W40" s="1" t="s">
        <v>123</v>
      </c>
      <c r="X40" s="1" t="s">
        <v>124</v>
      </c>
      <c r="Y40" s="1">
        <v>250</v>
      </c>
      <c r="Z40" s="1" t="s">
        <v>78</v>
      </c>
      <c r="AA40" s="1"/>
      <c r="AB40" s="1"/>
      <c r="AC40" s="1"/>
      <c r="AD40" s="1" t="s">
        <v>146</v>
      </c>
      <c r="AE40" s="1" t="s">
        <v>135</v>
      </c>
      <c r="AF40" s="1" t="s">
        <v>127</v>
      </c>
      <c r="AG40" s="1" t="s">
        <v>145</v>
      </c>
      <c r="AH40" s="1" t="s">
        <v>130</v>
      </c>
    </row>
    <row r="41" spans="1:34" ht="30.75" thickBot="1">
      <c r="A41" s="5">
        <v>2</v>
      </c>
      <c r="B41" s="87" t="s">
        <v>68</v>
      </c>
      <c r="C41" s="88"/>
      <c r="D41" s="1">
        <v>2428</v>
      </c>
      <c r="E41" s="1">
        <v>9033</v>
      </c>
      <c r="F41" s="1">
        <v>2010</v>
      </c>
      <c r="G41" s="1">
        <v>2</v>
      </c>
      <c r="H41" s="1">
        <v>70</v>
      </c>
      <c r="I41" s="1">
        <v>1</v>
      </c>
      <c r="J41" s="1" t="s">
        <v>20</v>
      </c>
      <c r="K41" s="1" t="s">
        <v>21</v>
      </c>
      <c r="L41" s="1" t="s">
        <v>22</v>
      </c>
      <c r="M41" s="1" t="s">
        <v>45</v>
      </c>
      <c r="N41" s="1" t="s">
        <v>69</v>
      </c>
      <c r="O41" s="1">
        <v>12.2</v>
      </c>
      <c r="P41" s="1" t="s">
        <v>70</v>
      </c>
      <c r="Q41" s="1">
        <v>11.2</v>
      </c>
      <c r="R41" s="1">
        <v>44</v>
      </c>
      <c r="S41" s="1"/>
      <c r="T41" s="1">
        <v>43</v>
      </c>
      <c r="U41" s="1"/>
      <c r="V41" s="1">
        <v>1</v>
      </c>
      <c r="W41" s="1" t="s">
        <v>123</v>
      </c>
      <c r="X41" s="1" t="s">
        <v>124</v>
      </c>
      <c r="Y41" s="1">
        <v>1000</v>
      </c>
      <c r="Z41" s="1" t="s">
        <v>78</v>
      </c>
      <c r="AA41" s="1"/>
      <c r="AB41" s="1"/>
      <c r="AC41" s="1"/>
      <c r="AD41" s="1" t="s">
        <v>125</v>
      </c>
      <c r="AE41" s="1" t="s">
        <v>135</v>
      </c>
      <c r="AF41" s="1" t="s">
        <v>127</v>
      </c>
      <c r="AG41" s="1" t="s">
        <v>132</v>
      </c>
      <c r="AH41" s="1" t="s">
        <v>130</v>
      </c>
    </row>
    <row r="42" spans="1:34" s="15" customFormat="1" ht="16.5" thickBot="1">
      <c r="A42" s="13"/>
      <c r="B42" s="97" t="s">
        <v>38</v>
      </c>
      <c r="C42" s="98"/>
      <c r="D42" s="13">
        <f>D41+D40</f>
        <v>3307</v>
      </c>
      <c r="E42" s="13">
        <f>E41+E40</f>
        <v>12206</v>
      </c>
      <c r="F42" s="13"/>
      <c r="G42" s="13">
        <f>G41+G40</f>
        <v>2</v>
      </c>
      <c r="H42" s="13">
        <f t="shared" ref="H42:I42" si="6">H41+H40</f>
        <v>73</v>
      </c>
      <c r="I42" s="13">
        <f t="shared" si="6"/>
        <v>1</v>
      </c>
      <c r="J42" s="13">
        <v>2</v>
      </c>
      <c r="K42" s="13"/>
      <c r="L42" s="13"/>
      <c r="M42" s="13"/>
      <c r="N42" s="13"/>
      <c r="O42" s="13">
        <f t="shared" ref="O42" si="7">O41+O40</f>
        <v>21.64</v>
      </c>
      <c r="P42" s="14">
        <v>6</v>
      </c>
      <c r="Q42" s="13">
        <v>15.64</v>
      </c>
      <c r="R42" s="6">
        <v>61</v>
      </c>
      <c r="S42" s="6"/>
      <c r="T42" s="6">
        <v>43</v>
      </c>
      <c r="U42" s="6"/>
      <c r="V42" s="6">
        <v>2</v>
      </c>
      <c r="W42" s="6"/>
      <c r="X42" s="6"/>
      <c r="Y42" s="6">
        <v>1250</v>
      </c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.75" thickBot="1">
      <c r="A43" s="9">
        <v>6</v>
      </c>
      <c r="B43" s="99" t="s">
        <v>71</v>
      </c>
      <c r="C43" s="10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36.75" customHeight="1" thickBot="1">
      <c r="A44" s="5">
        <v>1</v>
      </c>
      <c r="B44" s="87" t="s">
        <v>72</v>
      </c>
      <c r="C44" s="88"/>
      <c r="D44" s="1">
        <v>312</v>
      </c>
      <c r="E44" s="1">
        <v>1145</v>
      </c>
      <c r="F44" s="1">
        <v>1980</v>
      </c>
      <c r="G44" s="1">
        <v>1</v>
      </c>
      <c r="H44" s="1">
        <v>7</v>
      </c>
      <c r="I44" s="1">
        <v>1</v>
      </c>
      <c r="J44" s="1" t="s">
        <v>73</v>
      </c>
      <c r="K44" s="1"/>
      <c r="L44" s="1"/>
      <c r="M44" s="1"/>
      <c r="N44" s="1" t="s">
        <v>74</v>
      </c>
      <c r="O44" s="1">
        <v>23</v>
      </c>
      <c r="P44" s="1">
        <v>11.88</v>
      </c>
      <c r="Q44" s="1">
        <v>11.12</v>
      </c>
      <c r="R44" s="1">
        <v>67</v>
      </c>
      <c r="S44" s="1"/>
      <c r="T44" s="1">
        <v>67</v>
      </c>
      <c r="U44" s="1"/>
      <c r="V44" s="1">
        <v>1</v>
      </c>
      <c r="W44" s="1" t="s">
        <v>28</v>
      </c>
      <c r="X44" s="1" t="s">
        <v>147</v>
      </c>
      <c r="Y44" s="1" t="s">
        <v>148</v>
      </c>
      <c r="Z44" s="1" t="s">
        <v>78</v>
      </c>
      <c r="AA44" s="1"/>
      <c r="AB44" s="1"/>
      <c r="AC44" s="1"/>
      <c r="AD44" s="1" t="s">
        <v>125</v>
      </c>
      <c r="AE44" s="1" t="s">
        <v>135</v>
      </c>
      <c r="AF44" s="1" t="s">
        <v>149</v>
      </c>
      <c r="AG44" s="1" t="s">
        <v>145</v>
      </c>
      <c r="AH44" s="1" t="s">
        <v>130</v>
      </c>
    </row>
    <row r="45" spans="1:34" ht="30.75" thickBot="1">
      <c r="A45" s="5">
        <v>2</v>
      </c>
      <c r="B45" s="87" t="s">
        <v>75</v>
      </c>
      <c r="C45" s="88"/>
      <c r="D45" s="1">
        <v>641</v>
      </c>
      <c r="E45" s="1">
        <v>2649</v>
      </c>
      <c r="F45" s="1">
        <v>1960</v>
      </c>
      <c r="G45" s="1">
        <v>1</v>
      </c>
      <c r="H45" s="1">
        <v>10</v>
      </c>
      <c r="I45" s="1">
        <v>1</v>
      </c>
      <c r="J45" s="1" t="s">
        <v>73</v>
      </c>
      <c r="K45" s="1" t="s">
        <v>77</v>
      </c>
      <c r="L45" s="1" t="s">
        <v>44</v>
      </c>
      <c r="M45" s="1" t="s">
        <v>45</v>
      </c>
      <c r="N45" s="1" t="s">
        <v>78</v>
      </c>
      <c r="O45" s="1">
        <v>10.5</v>
      </c>
      <c r="P45" s="1">
        <v>3.5</v>
      </c>
      <c r="Q45" s="12">
        <v>7</v>
      </c>
      <c r="R45" s="1">
        <v>24</v>
      </c>
      <c r="S45" s="1"/>
      <c r="T45" s="1">
        <v>24</v>
      </c>
      <c r="U45" s="1"/>
      <c r="V45" s="1"/>
      <c r="W45" s="1"/>
      <c r="X45" s="1"/>
      <c r="Y45" s="1"/>
      <c r="Z45" s="1" t="s">
        <v>150</v>
      </c>
      <c r="AA45" s="1"/>
      <c r="AB45" s="1"/>
      <c r="AC45" s="1"/>
      <c r="AD45" s="1"/>
      <c r="AE45" s="1" t="s">
        <v>135</v>
      </c>
      <c r="AF45" s="1" t="s">
        <v>149</v>
      </c>
      <c r="AG45" s="1" t="s">
        <v>131</v>
      </c>
      <c r="AH45" s="1" t="s">
        <v>144</v>
      </c>
    </row>
    <row r="46" spans="1:34" ht="15.75" thickBot="1">
      <c r="A46" s="5">
        <v>3</v>
      </c>
      <c r="B46" s="87" t="s">
        <v>79</v>
      </c>
      <c r="C46" s="88"/>
      <c r="D46" s="1">
        <v>158</v>
      </c>
      <c r="E46" s="1">
        <v>698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 t="s">
        <v>144</v>
      </c>
      <c r="AH46" s="1"/>
    </row>
    <row r="47" spans="1:34" ht="15.75" thickBot="1">
      <c r="A47" s="5">
        <v>4</v>
      </c>
      <c r="B47" s="87" t="s">
        <v>80</v>
      </c>
      <c r="C47" s="88"/>
      <c r="D47" s="1">
        <v>243</v>
      </c>
      <c r="E47" s="1">
        <v>1036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 t="s">
        <v>144</v>
      </c>
      <c r="AH47" s="1"/>
    </row>
    <row r="48" spans="1:34" ht="15.75" thickBot="1">
      <c r="A48" s="5">
        <v>5</v>
      </c>
      <c r="B48" s="87" t="s">
        <v>81</v>
      </c>
      <c r="C48" s="88"/>
      <c r="D48" s="1">
        <v>82</v>
      </c>
      <c r="E48" s="1">
        <v>335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 t="s">
        <v>144</v>
      </c>
      <c r="AH48" s="1"/>
    </row>
    <row r="49" spans="1:34" s="15" customFormat="1" ht="16.5" thickBot="1">
      <c r="A49" s="11"/>
      <c r="B49" s="103" t="s">
        <v>38</v>
      </c>
      <c r="C49" s="104"/>
      <c r="D49" s="11">
        <f>D48+D47+D46+D45+D44</f>
        <v>1436</v>
      </c>
      <c r="E49" s="11">
        <f>E48+E47+E46+E45+E44</f>
        <v>5863</v>
      </c>
      <c r="F49" s="11"/>
      <c r="G49" s="11">
        <f>G48+G47+G46+G45+G44</f>
        <v>2</v>
      </c>
      <c r="H49" s="11">
        <f t="shared" ref="H49:I49" si="8">H48+H47+H46+H45+H44</f>
        <v>17</v>
      </c>
      <c r="I49" s="11">
        <f t="shared" si="8"/>
        <v>2</v>
      </c>
      <c r="J49" s="11">
        <v>2</v>
      </c>
      <c r="K49" s="11"/>
      <c r="L49" s="11"/>
      <c r="M49" s="11"/>
      <c r="N49" s="11"/>
      <c r="O49" s="11">
        <f t="shared" ref="O49" si="9">O48+O47+O46+O45+O44</f>
        <v>33.5</v>
      </c>
      <c r="P49" s="11">
        <f t="shared" ref="P49" si="10">P48+P47+P46+P45+P44</f>
        <v>15.38</v>
      </c>
      <c r="Q49" s="11">
        <f t="shared" ref="Q49" si="11">Q48+Q47+Q46+Q45+Q44</f>
        <v>18.119999999999997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6.5" thickBot="1">
      <c r="A50" s="8">
        <v>7</v>
      </c>
      <c r="B50" s="93" t="s">
        <v>82</v>
      </c>
      <c r="C50" s="9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thickBot="1">
      <c r="A51" s="5">
        <v>1</v>
      </c>
      <c r="B51" s="87" t="s">
        <v>83</v>
      </c>
      <c r="C51" s="88"/>
      <c r="D51" s="1">
        <v>258</v>
      </c>
      <c r="E51" s="1">
        <v>1012</v>
      </c>
      <c r="F51" s="1">
        <v>2003</v>
      </c>
      <c r="G51" s="1"/>
      <c r="H51" s="1">
        <v>4</v>
      </c>
      <c r="I51" s="1">
        <v>1</v>
      </c>
      <c r="J51" s="1"/>
      <c r="K51" s="1"/>
      <c r="L51" s="1"/>
      <c r="M51" s="1"/>
      <c r="N51" s="1" t="s">
        <v>84</v>
      </c>
      <c r="O51" s="1">
        <v>4.5</v>
      </c>
      <c r="P51" s="12">
        <v>2</v>
      </c>
      <c r="Q51" s="1">
        <v>2.5</v>
      </c>
      <c r="R51" s="1">
        <v>8</v>
      </c>
      <c r="S51" s="1"/>
      <c r="T51" s="1">
        <v>1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 t="s">
        <v>135</v>
      </c>
      <c r="AF51" s="1" t="s">
        <v>153</v>
      </c>
      <c r="AG51" s="1" t="s">
        <v>145</v>
      </c>
      <c r="AH51" s="1" t="s">
        <v>130</v>
      </c>
    </row>
    <row r="52" spans="1:34" ht="30.75" thickBot="1">
      <c r="A52" s="5">
        <v>2</v>
      </c>
      <c r="B52" s="87" t="s">
        <v>85</v>
      </c>
      <c r="C52" s="88"/>
      <c r="D52" s="1">
        <v>591</v>
      </c>
      <c r="E52" s="1">
        <v>2427</v>
      </c>
      <c r="F52" s="1">
        <v>1974</v>
      </c>
      <c r="G52" s="1">
        <v>1</v>
      </c>
      <c r="H52" s="1">
        <v>3</v>
      </c>
      <c r="I52" s="1">
        <v>1</v>
      </c>
      <c r="J52" s="1" t="s">
        <v>76</v>
      </c>
      <c r="K52" s="1" t="s">
        <v>21</v>
      </c>
      <c r="L52" s="1" t="s">
        <v>22</v>
      </c>
      <c r="M52" s="1"/>
      <c r="N52" s="1" t="s">
        <v>84</v>
      </c>
      <c r="O52" s="1">
        <v>9.1</v>
      </c>
      <c r="P52" s="12">
        <v>5</v>
      </c>
      <c r="Q52" s="1">
        <v>4.0999999999999996</v>
      </c>
      <c r="R52" s="1">
        <v>11</v>
      </c>
      <c r="S52" s="1"/>
      <c r="T52" s="1">
        <v>5</v>
      </c>
      <c r="U52" s="1"/>
      <c r="V52" s="1">
        <v>1</v>
      </c>
      <c r="W52" s="1" t="s">
        <v>123</v>
      </c>
      <c r="X52" s="1" t="s">
        <v>151</v>
      </c>
      <c r="Y52" s="1">
        <v>250</v>
      </c>
      <c r="Z52" s="1" t="s">
        <v>78</v>
      </c>
      <c r="AA52" s="1"/>
      <c r="AB52" s="1"/>
      <c r="AC52" s="1"/>
      <c r="AD52" s="1"/>
      <c r="AE52" s="1" t="s">
        <v>135</v>
      </c>
      <c r="AF52" s="1" t="s">
        <v>153</v>
      </c>
      <c r="AG52" s="1" t="s">
        <v>145</v>
      </c>
      <c r="AH52" s="1" t="s">
        <v>130</v>
      </c>
    </row>
    <row r="53" spans="1:34" ht="15.75" thickBot="1">
      <c r="A53" s="5">
        <v>3</v>
      </c>
      <c r="B53" s="87" t="s">
        <v>86</v>
      </c>
      <c r="C53" s="88"/>
      <c r="D53" s="1">
        <v>158</v>
      </c>
      <c r="E53" s="1">
        <v>581</v>
      </c>
      <c r="F53" s="1"/>
      <c r="G53" s="1"/>
      <c r="H53" s="1"/>
      <c r="I53" s="1"/>
      <c r="J53" s="1" t="s">
        <v>43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 t="s">
        <v>144</v>
      </c>
      <c r="AH53" s="1"/>
    </row>
    <row r="54" spans="1:34" ht="30.75" thickBot="1">
      <c r="A54" s="5">
        <v>4</v>
      </c>
      <c r="B54" s="87" t="s">
        <v>87</v>
      </c>
      <c r="C54" s="88"/>
      <c r="D54" s="1">
        <v>51</v>
      </c>
      <c r="E54" s="1">
        <v>207</v>
      </c>
      <c r="F54" s="1">
        <v>1997</v>
      </c>
      <c r="G54" s="1">
        <v>1</v>
      </c>
      <c r="H54" s="1"/>
      <c r="I54" s="1">
        <v>2</v>
      </c>
      <c r="J54" s="1" t="s">
        <v>76</v>
      </c>
      <c r="K54" s="1" t="s">
        <v>88</v>
      </c>
      <c r="L54" s="1" t="s">
        <v>22</v>
      </c>
      <c r="M54" s="1" t="s">
        <v>45</v>
      </c>
      <c r="N54" s="1" t="s">
        <v>84</v>
      </c>
      <c r="O54" s="12">
        <v>4</v>
      </c>
      <c r="P54" s="12">
        <v>1</v>
      </c>
      <c r="Q54" s="12">
        <v>3</v>
      </c>
      <c r="R54" s="1">
        <v>17</v>
      </c>
      <c r="S54" s="1"/>
      <c r="T54" s="1">
        <v>5</v>
      </c>
      <c r="U54" s="1"/>
      <c r="V54" s="1">
        <v>2</v>
      </c>
      <c r="W54" s="1" t="s">
        <v>123</v>
      </c>
      <c r="X54" s="1" t="s">
        <v>152</v>
      </c>
      <c r="Y54" s="1">
        <v>500</v>
      </c>
      <c r="Z54" s="1" t="s">
        <v>78</v>
      </c>
      <c r="AA54" s="1"/>
      <c r="AB54" s="1"/>
      <c r="AC54" s="1"/>
      <c r="AD54" s="1"/>
      <c r="AE54" s="1" t="s">
        <v>135</v>
      </c>
      <c r="AF54" s="1" t="s">
        <v>153</v>
      </c>
      <c r="AG54" s="1" t="s">
        <v>145</v>
      </c>
      <c r="AH54" s="1" t="s">
        <v>130</v>
      </c>
    </row>
    <row r="55" spans="1:34" ht="15.75" thickBot="1">
      <c r="A55" s="5">
        <v>5</v>
      </c>
      <c r="B55" s="87" t="s">
        <v>89</v>
      </c>
      <c r="C55" s="88"/>
      <c r="D55" s="1">
        <v>226</v>
      </c>
      <c r="E55" s="1">
        <v>883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 t="s">
        <v>144</v>
      </c>
      <c r="AH55" s="1"/>
    </row>
    <row r="56" spans="1:34" s="15" customFormat="1" ht="16.5" thickBot="1">
      <c r="A56" s="11"/>
      <c r="B56" s="103" t="s">
        <v>38</v>
      </c>
      <c r="C56" s="104"/>
      <c r="D56" s="11">
        <f>D55+D54+D52+D53+D51</f>
        <v>1284</v>
      </c>
      <c r="E56" s="11">
        <f>E55+E54+E52+E53+E51</f>
        <v>5110</v>
      </c>
      <c r="F56" s="11"/>
      <c r="G56" s="11">
        <f>G55+G54+G52+G53+G51</f>
        <v>2</v>
      </c>
      <c r="H56" s="11">
        <f t="shared" ref="H56:I56" si="12">H55+H54+H52+H53+H51</f>
        <v>7</v>
      </c>
      <c r="I56" s="11">
        <f t="shared" si="12"/>
        <v>4</v>
      </c>
      <c r="J56" s="11">
        <v>3</v>
      </c>
      <c r="K56" s="11"/>
      <c r="L56" s="11"/>
      <c r="M56" s="11"/>
      <c r="N56" s="11"/>
      <c r="O56" s="11">
        <f t="shared" ref="O56" si="13">O55+O54+O52+O53+O51</f>
        <v>17.600000000000001</v>
      </c>
      <c r="P56" s="11">
        <f t="shared" ref="P56" si="14">P55+P54+P52+P53+P51</f>
        <v>8</v>
      </c>
      <c r="Q56" s="11">
        <f t="shared" ref="Q56" si="15">Q55+Q54+Q52+Q53+Q51</f>
        <v>9.6</v>
      </c>
      <c r="R56" s="6">
        <v>36</v>
      </c>
      <c r="S56" s="6"/>
      <c r="T56" s="6">
        <v>11</v>
      </c>
      <c r="U56" s="6"/>
      <c r="V56" s="6">
        <v>3</v>
      </c>
      <c r="W56" s="6"/>
      <c r="X56" s="6"/>
      <c r="Y56" s="6">
        <v>750</v>
      </c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6.5" thickBot="1">
      <c r="A57" s="10">
        <v>8</v>
      </c>
      <c r="B57" s="95" t="s">
        <v>90</v>
      </c>
      <c r="C57" s="9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30.75" thickBot="1">
      <c r="A58" s="5">
        <v>1</v>
      </c>
      <c r="B58" s="87" t="s">
        <v>110</v>
      </c>
      <c r="C58" s="88"/>
      <c r="D58" s="1">
        <v>1978</v>
      </c>
      <c r="E58" s="1">
        <v>7195</v>
      </c>
      <c r="F58" s="1">
        <v>1971</v>
      </c>
      <c r="G58" s="1">
        <v>1</v>
      </c>
      <c r="H58" s="1"/>
      <c r="I58" s="1">
        <v>1</v>
      </c>
      <c r="J58" s="1" t="s">
        <v>111</v>
      </c>
      <c r="K58" s="1" t="s">
        <v>21</v>
      </c>
      <c r="L58" s="1" t="s">
        <v>22</v>
      </c>
      <c r="M58" s="1" t="s">
        <v>45</v>
      </c>
      <c r="N58" s="1" t="s">
        <v>84</v>
      </c>
      <c r="O58" s="1">
        <v>44.1</v>
      </c>
      <c r="P58" s="1">
        <v>28.9</v>
      </c>
      <c r="Q58" s="1">
        <v>31.3</v>
      </c>
      <c r="R58" s="1">
        <v>85</v>
      </c>
      <c r="S58" s="1">
        <v>3</v>
      </c>
      <c r="T58" s="1">
        <v>28</v>
      </c>
      <c r="U58" s="1">
        <v>8</v>
      </c>
      <c r="V58" s="1">
        <v>3</v>
      </c>
      <c r="W58" s="1" t="s">
        <v>28</v>
      </c>
      <c r="X58" s="1" t="s">
        <v>154</v>
      </c>
      <c r="Y58" s="1" t="s">
        <v>156</v>
      </c>
      <c r="Z58" s="1" t="s">
        <v>78</v>
      </c>
      <c r="AA58" s="1"/>
      <c r="AB58" s="1"/>
      <c r="AC58" s="1"/>
      <c r="AD58" s="1" t="s">
        <v>125</v>
      </c>
      <c r="AE58" s="1" t="s">
        <v>135</v>
      </c>
      <c r="AF58" s="1" t="s">
        <v>158</v>
      </c>
      <c r="AG58" s="1" t="s">
        <v>159</v>
      </c>
      <c r="AH58" s="1" t="s">
        <v>130</v>
      </c>
    </row>
    <row r="59" spans="1:34" ht="30.75" thickBot="1">
      <c r="A59" s="5">
        <v>2</v>
      </c>
      <c r="B59" s="87" t="s">
        <v>112</v>
      </c>
      <c r="C59" s="88"/>
      <c r="D59" s="1">
        <v>1044</v>
      </c>
      <c r="E59" s="1">
        <v>4607</v>
      </c>
      <c r="F59" s="1">
        <v>1974</v>
      </c>
      <c r="G59" s="1">
        <v>1</v>
      </c>
      <c r="H59" s="1"/>
      <c r="I59" s="1">
        <v>1</v>
      </c>
      <c r="J59" s="1" t="s">
        <v>111</v>
      </c>
      <c r="K59" s="1" t="s">
        <v>21</v>
      </c>
      <c r="L59" s="1"/>
      <c r="M59" s="1" t="s">
        <v>45</v>
      </c>
      <c r="N59" s="1" t="s">
        <v>84</v>
      </c>
      <c r="O59" s="1">
        <v>21.5</v>
      </c>
      <c r="P59" s="1">
        <v>20.7</v>
      </c>
      <c r="Q59" s="1">
        <v>18.2</v>
      </c>
      <c r="R59" s="1">
        <v>52</v>
      </c>
      <c r="S59" s="1">
        <v>2</v>
      </c>
      <c r="T59" s="1">
        <v>7</v>
      </c>
      <c r="U59" s="1">
        <v>6</v>
      </c>
      <c r="V59" s="1">
        <v>2</v>
      </c>
      <c r="W59" s="1" t="s">
        <v>28</v>
      </c>
      <c r="X59" s="1" t="s">
        <v>155</v>
      </c>
      <c r="Y59" s="1" t="s">
        <v>157</v>
      </c>
      <c r="Z59" s="1" t="s">
        <v>138</v>
      </c>
      <c r="AA59" s="1"/>
      <c r="AB59" s="1"/>
      <c r="AC59" s="1"/>
      <c r="AD59" s="1" t="s">
        <v>125</v>
      </c>
      <c r="AE59" s="1" t="s">
        <v>135</v>
      </c>
      <c r="AF59" s="1" t="s">
        <v>158</v>
      </c>
      <c r="AG59" s="1" t="s">
        <v>159</v>
      </c>
      <c r="AH59" s="1" t="s">
        <v>130</v>
      </c>
    </row>
    <row r="60" spans="1:34" ht="15.75" thickBot="1">
      <c r="A60" s="5">
        <v>3</v>
      </c>
      <c r="B60" s="87" t="s">
        <v>113</v>
      </c>
      <c r="C60" s="88"/>
      <c r="D60" s="1">
        <v>103</v>
      </c>
      <c r="E60" s="1">
        <v>383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 t="s">
        <v>133</v>
      </c>
      <c r="AH60" s="1"/>
    </row>
    <row r="61" spans="1:34" ht="30.75" thickBot="1">
      <c r="A61" s="5">
        <v>4</v>
      </c>
      <c r="B61" s="87" t="s">
        <v>114</v>
      </c>
      <c r="C61" s="88"/>
      <c r="D61" s="1">
        <v>400</v>
      </c>
      <c r="E61" s="1">
        <v>1682</v>
      </c>
      <c r="F61" s="1">
        <v>2002</v>
      </c>
      <c r="G61" s="1">
        <v>1</v>
      </c>
      <c r="H61" s="1">
        <v>3</v>
      </c>
      <c r="I61" s="1"/>
      <c r="J61" s="1"/>
      <c r="K61" s="1" t="s">
        <v>21</v>
      </c>
      <c r="L61" s="1" t="s">
        <v>22</v>
      </c>
      <c r="M61" s="1"/>
      <c r="N61" s="1"/>
      <c r="O61" s="1">
        <v>6.5</v>
      </c>
      <c r="P61" s="1">
        <v>1.5</v>
      </c>
      <c r="Q61" s="12">
        <v>5</v>
      </c>
      <c r="R61" s="1">
        <v>12</v>
      </c>
      <c r="S61" s="1"/>
      <c r="T61" s="1"/>
      <c r="U61" s="1"/>
      <c r="V61" s="1"/>
      <c r="W61" s="1"/>
      <c r="X61" s="1"/>
      <c r="Y61" s="1"/>
      <c r="Z61" s="1" t="s">
        <v>138</v>
      </c>
      <c r="AA61" s="1"/>
      <c r="AB61" s="1"/>
      <c r="AC61" s="1"/>
      <c r="AD61" s="1" t="s">
        <v>125</v>
      </c>
      <c r="AE61" s="1" t="s">
        <v>135</v>
      </c>
      <c r="AF61" s="1" t="s">
        <v>158</v>
      </c>
      <c r="AG61" s="1" t="s">
        <v>145</v>
      </c>
      <c r="AH61" s="1" t="s">
        <v>130</v>
      </c>
    </row>
    <row r="62" spans="1:34" s="19" customFormat="1" ht="16.5" thickBot="1">
      <c r="A62" s="18"/>
      <c r="B62" s="110" t="s">
        <v>38</v>
      </c>
      <c r="C62" s="111"/>
      <c r="D62" s="18">
        <f>D61+D60+D59+D58</f>
        <v>3525</v>
      </c>
      <c r="E62" s="18">
        <f>E61+E60+E59+E58</f>
        <v>13867</v>
      </c>
      <c r="F62" s="18"/>
      <c r="G62" s="18">
        <f>G61+G60+G59+G58</f>
        <v>3</v>
      </c>
      <c r="H62" s="18">
        <f>H61+H60+H59+H58</f>
        <v>3</v>
      </c>
      <c r="I62" s="18">
        <f>I61+I60+I59+I58</f>
        <v>2</v>
      </c>
      <c r="J62" s="18">
        <v>2</v>
      </c>
      <c r="K62" s="18"/>
      <c r="L62" s="18"/>
      <c r="M62" s="18"/>
      <c r="N62" s="18"/>
      <c r="O62" s="18">
        <f>O61+O60+O59+O58</f>
        <v>72.099999999999994</v>
      </c>
      <c r="P62" s="18">
        <f t="shared" ref="P62:Q62" si="16">P61+P60+P59+P58</f>
        <v>51.099999999999994</v>
      </c>
      <c r="Q62" s="18">
        <f t="shared" si="16"/>
        <v>54.5</v>
      </c>
      <c r="R62" s="18">
        <v>149</v>
      </c>
      <c r="S62" s="18">
        <v>5</v>
      </c>
      <c r="T62" s="18">
        <v>35</v>
      </c>
      <c r="U62" s="18">
        <v>14</v>
      </c>
      <c r="V62" s="18">
        <v>5</v>
      </c>
      <c r="W62" s="18"/>
      <c r="X62" s="18"/>
      <c r="Y62" s="18" t="s">
        <v>160</v>
      </c>
      <c r="Z62" s="18"/>
      <c r="AA62" s="18"/>
      <c r="AB62" s="18"/>
      <c r="AC62" s="18"/>
      <c r="AD62" s="18"/>
      <c r="AE62" s="18"/>
      <c r="AF62" s="18"/>
      <c r="AG62" s="18"/>
      <c r="AH62" s="18"/>
    </row>
    <row r="63" spans="1:34" ht="15.75" thickBot="1">
      <c r="A63" s="9">
        <v>9</v>
      </c>
      <c r="B63" s="99" t="s">
        <v>115</v>
      </c>
      <c r="C63" s="10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thickBot="1">
      <c r="A64" s="5">
        <v>1</v>
      </c>
      <c r="B64" s="87" t="s">
        <v>116</v>
      </c>
      <c r="C64" s="88"/>
      <c r="D64" s="1">
        <v>466</v>
      </c>
      <c r="E64" s="1">
        <v>1376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 t="s">
        <v>144</v>
      </c>
      <c r="AH64" s="1"/>
    </row>
    <row r="65" spans="1:34" ht="15.75" thickBot="1">
      <c r="A65" s="5">
        <v>2</v>
      </c>
      <c r="B65" s="87" t="s">
        <v>117</v>
      </c>
      <c r="C65" s="88"/>
      <c r="D65" s="1">
        <v>503</v>
      </c>
      <c r="E65" s="1">
        <v>1811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 t="s">
        <v>144</v>
      </c>
      <c r="AH65" s="1"/>
    </row>
    <row r="66" spans="1:34" ht="15.75" thickBot="1">
      <c r="A66" s="5">
        <v>3</v>
      </c>
      <c r="B66" s="87" t="s">
        <v>118</v>
      </c>
      <c r="C66" s="88"/>
      <c r="D66" s="1">
        <v>445</v>
      </c>
      <c r="E66" s="1">
        <v>1672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 t="s">
        <v>144</v>
      </c>
      <c r="AH66" s="1"/>
    </row>
    <row r="67" spans="1:34" ht="15.75" thickBot="1">
      <c r="A67" s="5">
        <v>4</v>
      </c>
      <c r="B67" s="87" t="s">
        <v>119</v>
      </c>
      <c r="C67" s="88"/>
      <c r="D67" s="1">
        <v>436</v>
      </c>
      <c r="E67" s="1">
        <v>1891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 t="s">
        <v>144</v>
      </c>
      <c r="AH67" s="1"/>
    </row>
    <row r="68" spans="1:34" ht="15.75" thickBot="1">
      <c r="A68" s="5">
        <v>5</v>
      </c>
      <c r="B68" s="87" t="s">
        <v>120</v>
      </c>
      <c r="C68" s="88"/>
      <c r="D68" s="1">
        <v>256</v>
      </c>
      <c r="E68" s="1">
        <v>1004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 t="s">
        <v>144</v>
      </c>
      <c r="AH68" s="1"/>
    </row>
    <row r="69" spans="1:34" ht="15.75" thickBot="1">
      <c r="A69" s="1">
        <v>61</v>
      </c>
      <c r="B69" s="87" t="s">
        <v>121</v>
      </c>
      <c r="C69" s="88"/>
      <c r="D69" s="1">
        <v>108</v>
      </c>
      <c r="E69" s="1">
        <v>403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 t="s">
        <v>144</v>
      </c>
      <c r="AH69" s="1"/>
    </row>
    <row r="70" spans="1:34" s="19" customFormat="1" ht="16.5" thickBot="1">
      <c r="A70" s="18">
        <v>62</v>
      </c>
      <c r="B70" s="110" t="s">
        <v>38</v>
      </c>
      <c r="C70" s="111"/>
      <c r="D70" s="18">
        <f>D69+D68+D67+D66+D65+D64</f>
        <v>2214</v>
      </c>
      <c r="E70" s="18">
        <f>E69+E68+E67+E66+E65+E64</f>
        <v>8157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</row>
    <row r="71" spans="1:34" s="20" customFormat="1">
      <c r="A71" s="107">
        <v>10</v>
      </c>
      <c r="B71" s="112" t="s">
        <v>122</v>
      </c>
      <c r="C71" s="113"/>
      <c r="D71" s="107">
        <f>D70+D62+D56+D49+D42+D38+D31+D26+D21</f>
        <v>20052</v>
      </c>
      <c r="E71" s="107">
        <f>E70+E62+E56+E49+E42+E38+E31+E26+E21</f>
        <v>77954</v>
      </c>
      <c r="F71" s="107"/>
      <c r="G71" s="107">
        <f>G70+G62+G56+G49+G42+G38+G31+G26+G21</f>
        <v>13</v>
      </c>
      <c r="H71" s="107">
        <f t="shared" ref="H71:I71" si="17">H70+H62+H56+H49+H42+H38+H31+H26+H21</f>
        <v>111</v>
      </c>
      <c r="I71" s="107">
        <f t="shared" si="17"/>
        <v>14</v>
      </c>
      <c r="J71" s="107">
        <f>J62+J56+J49+J42+J38+J31+J26+J21</f>
        <v>17</v>
      </c>
      <c r="K71" s="107">
        <v>9</v>
      </c>
      <c r="L71" s="107"/>
      <c r="M71" s="107"/>
      <c r="N71" s="107"/>
      <c r="O71" s="107">
        <f t="shared" ref="O71" si="18">O70+O62+O56+O49+O42+O38+O31+O26+O21</f>
        <v>268.89999999999998</v>
      </c>
      <c r="P71" s="107">
        <v>192.44</v>
      </c>
      <c r="Q71" s="107">
        <v>332.96</v>
      </c>
      <c r="R71" s="107">
        <f t="shared" ref="R71" si="19">R70+R62+R56+R49+R42+R38+R31+R26+R21</f>
        <v>461</v>
      </c>
      <c r="S71" s="107">
        <f t="shared" ref="S71" si="20">S70+S62+S56+S49+S42+S38+S31+S26+S21</f>
        <v>5</v>
      </c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</row>
    <row r="72" spans="1:34" s="20" customFormat="1">
      <c r="A72" s="108"/>
      <c r="B72" s="114"/>
      <c r="C72" s="115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</row>
    <row r="73" spans="1:34" s="20" customFormat="1">
      <c r="A73" s="108"/>
      <c r="B73" s="114"/>
      <c r="C73" s="115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</row>
    <row r="74" spans="1:34" s="20" customFormat="1" ht="15.75" thickBot="1">
      <c r="A74" s="109"/>
      <c r="B74" s="116"/>
      <c r="C74" s="117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</row>
  </sheetData>
  <mergeCells count="116">
    <mergeCell ref="AH71:AH74"/>
    <mergeCell ref="A71:A74"/>
    <mergeCell ref="AB71:AB74"/>
    <mergeCell ref="AC71:AC74"/>
    <mergeCell ref="AD71:AD74"/>
    <mergeCell ref="AE71:AE74"/>
    <mergeCell ref="AF71:AF74"/>
    <mergeCell ref="AG71:AG74"/>
    <mergeCell ref="V71:V74"/>
    <mergeCell ref="W71:W74"/>
    <mergeCell ref="X71:X74"/>
    <mergeCell ref="Y71:Y74"/>
    <mergeCell ref="Z71:Z74"/>
    <mergeCell ref="AA71:AA74"/>
    <mergeCell ref="P71:P74"/>
    <mergeCell ref="Q71:Q74"/>
    <mergeCell ref="R71:R74"/>
    <mergeCell ref="S71:S74"/>
    <mergeCell ref="T71:T74"/>
    <mergeCell ref="U71:U74"/>
    <mergeCell ref="J71:J74"/>
    <mergeCell ref="K71:K74"/>
    <mergeCell ref="L71:L74"/>
    <mergeCell ref="M71:M74"/>
    <mergeCell ref="N71:N74"/>
    <mergeCell ref="O71:O74"/>
    <mergeCell ref="D71:D74"/>
    <mergeCell ref="E71:E74"/>
    <mergeCell ref="F71:F74"/>
    <mergeCell ref="G71:G74"/>
    <mergeCell ref="H71:H74"/>
    <mergeCell ref="I71:I74"/>
    <mergeCell ref="B62:C62"/>
    <mergeCell ref="B71:C74"/>
    <mergeCell ref="B68:C68"/>
    <mergeCell ref="B69:C69"/>
    <mergeCell ref="B70:C70"/>
    <mergeCell ref="R8:R9"/>
    <mergeCell ref="AE8:AE9"/>
    <mergeCell ref="AF8:AF9"/>
    <mergeCell ref="AG8:AH8"/>
    <mergeCell ref="V8:Z8"/>
    <mergeCell ref="S8:S9"/>
    <mergeCell ref="T8:T9"/>
    <mergeCell ref="U8:U9"/>
    <mergeCell ref="AA8:AC8"/>
    <mergeCell ref="AD8:AD9"/>
    <mergeCell ref="B61:C61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50:C50"/>
    <mergeCell ref="B51:C51"/>
    <mergeCell ref="B52:C52"/>
    <mergeCell ref="B53:C53"/>
    <mergeCell ref="B54:C54"/>
    <mergeCell ref="B55:C55"/>
    <mergeCell ref="B45:C45"/>
    <mergeCell ref="B46:C46"/>
    <mergeCell ref="B47:C47"/>
    <mergeCell ref="B48:C48"/>
    <mergeCell ref="B49:C49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2:C22"/>
    <mergeCell ref="B23:C23"/>
    <mergeCell ref="B24:C24"/>
    <mergeCell ref="B25:C25"/>
    <mergeCell ref="B26:C26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H8:H9"/>
    <mergeCell ref="I8:K8"/>
    <mergeCell ref="L8:L9"/>
    <mergeCell ref="M8:M9"/>
    <mergeCell ref="N8:N9"/>
    <mergeCell ref="O8:Q8"/>
    <mergeCell ref="A8:A9"/>
    <mergeCell ref="B8:C9"/>
    <mergeCell ref="D8:D9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39"/>
  <sheetViews>
    <sheetView workbookViewId="0">
      <pane xSplit="9" ySplit="9" topLeftCell="J131" activePane="bottomRight" state="frozen"/>
      <selection pane="topRight" activeCell="J1" sqref="J1"/>
      <selection pane="bottomLeft" activeCell="A10" sqref="A10"/>
      <selection pane="bottomRight" sqref="A1:XFD139"/>
    </sheetView>
  </sheetViews>
  <sheetFormatPr defaultRowHeight="15"/>
  <cols>
    <col min="1" max="1" width="5" customWidth="1"/>
    <col min="3" max="3" width="12.42578125" customWidth="1"/>
    <col min="4" max="4" width="14.85546875" customWidth="1"/>
    <col min="5" max="5" width="11.42578125" customWidth="1"/>
    <col min="6" max="6" width="10.85546875" customWidth="1"/>
    <col min="7" max="7" width="13.5703125" customWidth="1"/>
    <col min="8" max="8" width="10.42578125" customWidth="1"/>
    <col min="9" max="9" width="5.5703125" customWidth="1"/>
    <col min="10" max="10" width="6.42578125" customWidth="1"/>
    <col min="11" max="11" width="6" customWidth="1"/>
    <col min="13" max="13" width="10.28515625" customWidth="1"/>
    <col min="15" max="15" width="6.28515625" customWidth="1"/>
    <col min="16" max="16" width="6.85546875" customWidth="1"/>
    <col min="17" max="18" width="8.42578125" customWidth="1"/>
    <col min="19" max="19" width="6.5703125" customWidth="1"/>
    <col min="20" max="20" width="7.42578125" customWidth="1"/>
    <col min="21" max="21" width="6.85546875" customWidth="1"/>
    <col min="22" max="22" width="7.85546875" customWidth="1"/>
  </cols>
  <sheetData>
    <row r="1" spans="1:34" ht="18.75">
      <c r="B1" s="23"/>
      <c r="C1" s="23"/>
      <c r="D1" s="23"/>
      <c r="E1" s="23"/>
      <c r="F1" s="23"/>
      <c r="G1" s="23" t="s">
        <v>161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1"/>
    </row>
    <row r="2" spans="1:34" ht="18.75">
      <c r="B2" s="23" t="s">
        <v>163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1"/>
    </row>
    <row r="3" spans="1:34" hidden="1"/>
    <row r="4" spans="1:34" ht="1.5" customHeight="1" thickBot="1"/>
    <row r="5" spans="1:34" ht="15.75" hidden="1" thickBot="1"/>
    <row r="6" spans="1:34" ht="15.75" hidden="1" thickBot="1"/>
    <row r="7" spans="1:34" ht="15.75" hidden="1" thickBot="1"/>
    <row r="8" spans="1:34" ht="28.5" customHeight="1" thickBot="1">
      <c r="A8" s="81" t="s">
        <v>0</v>
      </c>
      <c r="B8" s="83" t="s">
        <v>1</v>
      </c>
      <c r="C8" s="84"/>
      <c r="D8" s="76" t="s">
        <v>2</v>
      </c>
      <c r="E8" s="76" t="s">
        <v>3</v>
      </c>
      <c r="F8" s="76" t="s">
        <v>4</v>
      </c>
      <c r="G8" s="76" t="s">
        <v>5</v>
      </c>
      <c r="H8" s="76" t="s">
        <v>8</v>
      </c>
      <c r="I8" s="78" t="s">
        <v>7</v>
      </c>
      <c r="J8" s="79"/>
      <c r="K8" s="80"/>
      <c r="L8" s="76" t="s">
        <v>11</v>
      </c>
      <c r="M8" s="76" t="s">
        <v>12</v>
      </c>
      <c r="N8" s="76" t="s">
        <v>13</v>
      </c>
      <c r="O8" s="78" t="s">
        <v>17</v>
      </c>
      <c r="P8" s="79"/>
      <c r="Q8" s="80"/>
      <c r="R8" s="76" t="s">
        <v>91</v>
      </c>
      <c r="S8" s="76" t="s">
        <v>92</v>
      </c>
      <c r="T8" s="76" t="s">
        <v>93</v>
      </c>
      <c r="U8" s="76" t="s">
        <v>94</v>
      </c>
      <c r="V8" s="105" t="s">
        <v>95</v>
      </c>
      <c r="W8" s="106"/>
      <c r="X8" s="106"/>
      <c r="Y8" s="106"/>
      <c r="Z8" s="106"/>
      <c r="AA8" s="78" t="s">
        <v>101</v>
      </c>
      <c r="AB8" s="79"/>
      <c r="AC8" s="80"/>
      <c r="AD8" s="76" t="s">
        <v>104</v>
      </c>
      <c r="AE8" s="76" t="s">
        <v>105</v>
      </c>
      <c r="AF8" s="76" t="s">
        <v>106</v>
      </c>
      <c r="AG8" s="78" t="s">
        <v>107</v>
      </c>
      <c r="AH8" s="80"/>
    </row>
    <row r="9" spans="1:34" ht="126.75" customHeight="1" thickBot="1">
      <c r="A9" s="82"/>
      <c r="B9" s="85"/>
      <c r="C9" s="86"/>
      <c r="D9" s="77"/>
      <c r="E9" s="77"/>
      <c r="F9" s="77"/>
      <c r="G9" s="77"/>
      <c r="H9" s="77"/>
      <c r="I9" s="3" t="s">
        <v>6</v>
      </c>
      <c r="J9" s="3" t="s">
        <v>9</v>
      </c>
      <c r="K9" s="3" t="s">
        <v>10</v>
      </c>
      <c r="L9" s="77"/>
      <c r="M9" s="77"/>
      <c r="N9" s="77"/>
      <c r="O9" s="4" t="s">
        <v>14</v>
      </c>
      <c r="P9" s="4" t="s">
        <v>15</v>
      </c>
      <c r="Q9" s="4" t="s">
        <v>16</v>
      </c>
      <c r="R9" s="77"/>
      <c r="S9" s="77"/>
      <c r="T9" s="77"/>
      <c r="U9" s="77"/>
      <c r="V9" s="16" t="s">
        <v>100</v>
      </c>
      <c r="W9" s="16" t="s">
        <v>96</v>
      </c>
      <c r="X9" s="16" t="s">
        <v>97</v>
      </c>
      <c r="Y9" s="16" t="s">
        <v>98</v>
      </c>
      <c r="Z9" s="16" t="s">
        <v>99</v>
      </c>
      <c r="AA9" s="3" t="s">
        <v>100</v>
      </c>
      <c r="AB9" s="3" t="s">
        <v>102</v>
      </c>
      <c r="AC9" s="3" t="s">
        <v>103</v>
      </c>
      <c r="AD9" s="77"/>
      <c r="AE9" s="77"/>
      <c r="AF9" s="77"/>
      <c r="AG9" s="17" t="s">
        <v>108</v>
      </c>
      <c r="AH9" s="17" t="s">
        <v>109</v>
      </c>
    </row>
    <row r="10" spans="1:34" ht="15.75" customHeight="1" thickBot="1">
      <c r="A10" s="2">
        <v>1</v>
      </c>
      <c r="B10" s="91">
        <v>2</v>
      </c>
      <c r="C10" s="92"/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S10" s="2">
        <v>18</v>
      </c>
      <c r="T10" s="2">
        <v>19</v>
      </c>
      <c r="U10" s="2">
        <v>20</v>
      </c>
      <c r="V10" s="2">
        <v>21</v>
      </c>
      <c r="W10" s="2">
        <v>22</v>
      </c>
      <c r="X10" s="2">
        <v>23</v>
      </c>
      <c r="Y10" s="2">
        <v>24</v>
      </c>
      <c r="Z10" s="2">
        <v>25</v>
      </c>
      <c r="AA10" s="2">
        <v>26</v>
      </c>
      <c r="AB10" s="2">
        <v>27</v>
      </c>
      <c r="AC10" s="2">
        <v>28</v>
      </c>
      <c r="AD10" s="2">
        <v>29</v>
      </c>
      <c r="AE10" s="2">
        <v>30</v>
      </c>
      <c r="AF10" s="2">
        <v>31</v>
      </c>
      <c r="AG10" s="2">
        <v>32</v>
      </c>
      <c r="AH10" s="2">
        <v>33</v>
      </c>
    </row>
    <row r="11" spans="1:34" ht="16.5" thickBot="1">
      <c r="A11" s="8">
        <v>1</v>
      </c>
      <c r="B11" s="93" t="s">
        <v>167</v>
      </c>
      <c r="C11" s="9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30.75" customHeight="1" thickBot="1">
      <c r="A12" s="5">
        <v>1</v>
      </c>
      <c r="B12" s="87" t="s">
        <v>168</v>
      </c>
      <c r="C12" s="88"/>
      <c r="D12" s="1">
        <v>625</v>
      </c>
      <c r="E12" s="1">
        <v>3285</v>
      </c>
      <c r="F12" s="1">
        <v>1982</v>
      </c>
      <c r="G12" s="1">
        <v>1</v>
      </c>
      <c r="H12" s="1">
        <v>12</v>
      </c>
      <c r="I12" s="1">
        <v>1</v>
      </c>
      <c r="J12" s="1">
        <v>2</v>
      </c>
      <c r="K12" s="1"/>
      <c r="L12" s="1"/>
      <c r="M12" s="1"/>
      <c r="N12" s="1" t="s">
        <v>144</v>
      </c>
      <c r="O12" s="1">
        <v>12.8</v>
      </c>
      <c r="P12" s="27" t="s">
        <v>183</v>
      </c>
      <c r="Q12" s="1" t="s">
        <v>182</v>
      </c>
      <c r="R12" s="1" t="s">
        <v>311</v>
      </c>
      <c r="S12" s="1" t="s">
        <v>132</v>
      </c>
      <c r="T12" s="1">
        <v>30</v>
      </c>
      <c r="U12" s="1"/>
      <c r="V12" s="1">
        <v>1</v>
      </c>
      <c r="W12" s="1" t="s">
        <v>312</v>
      </c>
      <c r="X12" s="1" t="s">
        <v>313</v>
      </c>
      <c r="Y12" s="1" t="s">
        <v>314</v>
      </c>
      <c r="Z12" s="1" t="s">
        <v>305</v>
      </c>
      <c r="AA12" s="1"/>
      <c r="AB12" s="1"/>
      <c r="AC12" s="1"/>
      <c r="AD12" s="1"/>
      <c r="AE12" s="1"/>
      <c r="AF12" s="1"/>
      <c r="AG12" s="1" t="s">
        <v>145</v>
      </c>
      <c r="AH12" s="1"/>
    </row>
    <row r="13" spans="1:34" ht="15.75" thickBot="1">
      <c r="A13" s="5">
        <v>2</v>
      </c>
      <c r="B13" s="87" t="s">
        <v>169</v>
      </c>
      <c r="C13" s="88"/>
      <c r="D13" s="1">
        <v>67</v>
      </c>
      <c r="E13" s="1">
        <v>427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 t="s">
        <v>144</v>
      </c>
      <c r="AH13" s="1"/>
    </row>
    <row r="14" spans="1:34" ht="15.75" customHeight="1" thickBot="1">
      <c r="A14" s="5">
        <v>3</v>
      </c>
      <c r="B14" s="87" t="s">
        <v>170</v>
      </c>
      <c r="C14" s="88"/>
      <c r="D14" s="1">
        <v>46</v>
      </c>
      <c r="E14" s="1">
        <v>242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 t="s">
        <v>144</v>
      </c>
      <c r="AH14" s="1"/>
    </row>
    <row r="15" spans="1:34" ht="15.75" thickBot="1">
      <c r="A15" s="5">
        <v>4</v>
      </c>
      <c r="B15" s="87" t="s">
        <v>171</v>
      </c>
      <c r="C15" s="88"/>
      <c r="D15" s="1">
        <v>36</v>
      </c>
      <c r="E15" s="1">
        <v>237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 t="s">
        <v>144</v>
      </c>
      <c r="AH15" s="1"/>
    </row>
    <row r="16" spans="1:34" ht="15.75" customHeight="1" thickBot="1">
      <c r="A16" s="5">
        <v>5</v>
      </c>
      <c r="B16" s="87" t="s">
        <v>172</v>
      </c>
      <c r="C16" s="88"/>
      <c r="D16" s="1">
        <v>132</v>
      </c>
      <c r="E16" s="1">
        <v>660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 t="s">
        <v>144</v>
      </c>
      <c r="AH16" s="1"/>
    </row>
    <row r="17" spans="1:34" ht="15.75" thickBot="1">
      <c r="A17" s="5">
        <v>6</v>
      </c>
      <c r="B17" s="87" t="s">
        <v>173</v>
      </c>
      <c r="C17" s="88"/>
      <c r="D17" s="1">
        <v>109</v>
      </c>
      <c r="E17" s="1">
        <v>612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 t="s">
        <v>144</v>
      </c>
      <c r="AH17" s="1"/>
    </row>
    <row r="18" spans="1:34" ht="15.75" customHeight="1" thickBot="1">
      <c r="A18" s="5">
        <v>7</v>
      </c>
      <c r="B18" s="87" t="s">
        <v>174</v>
      </c>
      <c r="C18" s="88"/>
      <c r="D18" s="1">
        <v>3</v>
      </c>
      <c r="E18" s="1">
        <v>21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 t="s">
        <v>144</v>
      </c>
      <c r="AH18" s="1"/>
    </row>
    <row r="19" spans="1:34" ht="15.75" thickBot="1">
      <c r="A19" s="5">
        <v>8</v>
      </c>
      <c r="B19" s="87" t="s">
        <v>175</v>
      </c>
      <c r="C19" s="88"/>
      <c r="D19" s="1">
        <v>45</v>
      </c>
      <c r="E19" s="1">
        <v>269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 t="s">
        <v>144</v>
      </c>
      <c r="AH19" s="1"/>
    </row>
    <row r="20" spans="1:34" ht="15.75" thickBot="1">
      <c r="A20" s="5">
        <v>9</v>
      </c>
      <c r="B20" s="87" t="s">
        <v>176</v>
      </c>
      <c r="C20" s="88"/>
      <c r="D20" s="1">
        <v>31</v>
      </c>
      <c r="E20" s="1">
        <v>208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 t="s">
        <v>144</v>
      </c>
      <c r="AH20" s="1"/>
    </row>
    <row r="21" spans="1:34" s="22" customFormat="1" ht="15.75" thickBot="1">
      <c r="A21" s="26">
        <v>10</v>
      </c>
      <c r="B21" s="118" t="s">
        <v>75</v>
      </c>
      <c r="C21" s="119"/>
      <c r="D21" s="24">
        <v>61</v>
      </c>
      <c r="E21" s="24">
        <v>274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8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1" t="s">
        <v>144</v>
      </c>
      <c r="AH21" s="24"/>
    </row>
    <row r="22" spans="1:34" ht="32.25" customHeight="1" thickBot="1">
      <c r="A22" s="5">
        <v>11</v>
      </c>
      <c r="B22" s="118" t="s">
        <v>177</v>
      </c>
      <c r="C22" s="119"/>
      <c r="D22" s="1">
        <v>135</v>
      </c>
      <c r="E22" s="1">
        <v>627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 t="s">
        <v>144</v>
      </c>
      <c r="AH22" s="1"/>
    </row>
    <row r="23" spans="1:34" ht="15.75" thickBot="1">
      <c r="A23" s="5">
        <v>12</v>
      </c>
      <c r="B23" s="118" t="s">
        <v>178</v>
      </c>
      <c r="C23" s="119"/>
      <c r="D23" s="1">
        <v>506</v>
      </c>
      <c r="E23" s="1">
        <v>2631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 t="s">
        <v>144</v>
      </c>
      <c r="AH23" s="1"/>
    </row>
    <row r="24" spans="1:34" ht="15.75" thickBot="1">
      <c r="A24" s="5">
        <v>13</v>
      </c>
      <c r="B24" s="118" t="s">
        <v>179</v>
      </c>
      <c r="C24" s="119"/>
      <c r="D24" s="1">
        <v>679</v>
      </c>
      <c r="E24" s="1">
        <v>3373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 t="s">
        <v>144</v>
      </c>
      <c r="AH24" s="1"/>
    </row>
    <row r="25" spans="1:34" ht="15.75" thickBot="1">
      <c r="A25" s="5">
        <v>14</v>
      </c>
      <c r="B25" s="118" t="s">
        <v>180</v>
      </c>
      <c r="C25" s="119"/>
      <c r="D25" s="1">
        <v>55</v>
      </c>
      <c r="E25" s="1">
        <v>235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 t="s">
        <v>144</v>
      </c>
      <c r="AH25" s="1"/>
    </row>
    <row r="26" spans="1:34" s="15" customFormat="1" ht="15.75" thickBot="1">
      <c r="A26" s="7"/>
      <c r="B26" s="89" t="s">
        <v>181</v>
      </c>
      <c r="C26" s="90"/>
      <c r="D26" s="7">
        <f>D25+D24+D23+D22+D21+D20+D19+D18+D17+D16+D15+D14+D13+D12</f>
        <v>2530</v>
      </c>
      <c r="E26" s="7">
        <f t="shared" ref="E26:AH26" si="0">E25+E24+E23+E22+E21+E20+E19+E18+E17+E16+E15+E14+E13+E12</f>
        <v>13101</v>
      </c>
      <c r="F26" s="7"/>
      <c r="G26" s="7">
        <f t="shared" si="0"/>
        <v>1</v>
      </c>
      <c r="H26" s="7">
        <f t="shared" si="0"/>
        <v>12</v>
      </c>
      <c r="I26" s="7">
        <f t="shared" si="0"/>
        <v>1</v>
      </c>
      <c r="J26" s="7">
        <f t="shared" si="0"/>
        <v>2</v>
      </c>
      <c r="K26" s="7">
        <f t="shared" si="0"/>
        <v>0</v>
      </c>
      <c r="L26" s="7">
        <f t="shared" si="0"/>
        <v>0</v>
      </c>
      <c r="M26" s="7">
        <f t="shared" si="0"/>
        <v>0</v>
      </c>
      <c r="N26" s="7"/>
      <c r="O26" s="7">
        <f t="shared" si="0"/>
        <v>12.8</v>
      </c>
      <c r="P26" s="7" t="s">
        <v>183</v>
      </c>
      <c r="Q26" s="7" t="s">
        <v>182</v>
      </c>
      <c r="R26" s="7"/>
      <c r="S26" s="7"/>
      <c r="T26" s="7">
        <f t="shared" si="0"/>
        <v>30</v>
      </c>
      <c r="U26" s="7">
        <f t="shared" si="0"/>
        <v>0</v>
      </c>
      <c r="V26" s="7">
        <f t="shared" si="0"/>
        <v>1</v>
      </c>
      <c r="W26" s="7"/>
      <c r="X26" s="7"/>
      <c r="Y26" s="7"/>
      <c r="Z26" s="7"/>
      <c r="AA26" s="7">
        <f t="shared" si="0"/>
        <v>0</v>
      </c>
      <c r="AB26" s="7">
        <f t="shared" si="0"/>
        <v>0</v>
      </c>
      <c r="AC26" s="7">
        <f t="shared" si="0"/>
        <v>0</v>
      </c>
      <c r="AD26" s="7">
        <f t="shared" si="0"/>
        <v>0</v>
      </c>
      <c r="AE26" s="7">
        <f t="shared" si="0"/>
        <v>0</v>
      </c>
      <c r="AF26" s="7">
        <f t="shared" si="0"/>
        <v>0</v>
      </c>
      <c r="AG26" s="7"/>
      <c r="AH26" s="7">
        <f t="shared" si="0"/>
        <v>0</v>
      </c>
    </row>
    <row r="27" spans="1:34" ht="16.5" thickBot="1">
      <c r="A27" s="8">
        <v>2</v>
      </c>
      <c r="B27" s="93" t="s">
        <v>184</v>
      </c>
      <c r="C27" s="9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30.75" thickBot="1">
      <c r="A28" s="5">
        <v>1</v>
      </c>
      <c r="B28" s="101" t="s">
        <v>185</v>
      </c>
      <c r="C28" s="102"/>
      <c r="D28" s="1">
        <v>768</v>
      </c>
      <c r="E28" s="1">
        <v>3289</v>
      </c>
      <c r="F28" s="1">
        <v>2005</v>
      </c>
      <c r="G28" s="1">
        <v>4</v>
      </c>
      <c r="H28" s="1"/>
      <c r="I28" s="1">
        <v>1</v>
      </c>
      <c r="J28" s="1" t="s">
        <v>191</v>
      </c>
      <c r="K28" s="1" t="s">
        <v>192</v>
      </c>
      <c r="L28" s="1" t="s">
        <v>44</v>
      </c>
      <c r="M28" s="1" t="s">
        <v>45</v>
      </c>
      <c r="N28" s="1" t="s">
        <v>57</v>
      </c>
      <c r="O28" s="1">
        <v>26.7</v>
      </c>
      <c r="P28" s="1" t="s">
        <v>193</v>
      </c>
      <c r="Q28" s="1" t="s">
        <v>194</v>
      </c>
      <c r="R28" s="1" t="s">
        <v>315</v>
      </c>
      <c r="S28" s="1"/>
      <c r="T28" s="1">
        <v>29</v>
      </c>
      <c r="U28" s="1"/>
      <c r="V28" s="1">
        <v>1</v>
      </c>
      <c r="W28" s="1" t="s">
        <v>312</v>
      </c>
      <c r="X28" s="1" t="s">
        <v>316</v>
      </c>
      <c r="Y28" s="1" t="s">
        <v>314</v>
      </c>
      <c r="Z28" s="1" t="s">
        <v>57</v>
      </c>
      <c r="AA28" s="1"/>
      <c r="AB28" s="1"/>
      <c r="AC28" s="1"/>
      <c r="AD28" s="1"/>
      <c r="AE28" s="1"/>
      <c r="AF28" s="1"/>
      <c r="AG28" s="1"/>
      <c r="AH28" s="1"/>
    </row>
    <row r="29" spans="1:34" ht="15.75" thickBot="1">
      <c r="A29" s="5">
        <v>2</v>
      </c>
      <c r="B29" s="101" t="s">
        <v>186</v>
      </c>
      <c r="C29" s="102"/>
      <c r="D29" s="1">
        <v>241</v>
      </c>
      <c r="E29" s="1">
        <v>1193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5.75" thickBot="1">
      <c r="A30" s="5">
        <v>3</v>
      </c>
      <c r="B30" s="101" t="s">
        <v>187</v>
      </c>
      <c r="C30" s="102"/>
      <c r="D30" s="1">
        <v>173</v>
      </c>
      <c r="E30" s="1">
        <v>738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29" customFormat="1" ht="15.75" thickBot="1">
      <c r="A31" s="5">
        <v>4</v>
      </c>
      <c r="B31" s="120" t="s">
        <v>188</v>
      </c>
      <c r="C31" s="121"/>
      <c r="D31" s="24">
        <v>113</v>
      </c>
      <c r="E31" s="24">
        <v>485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16.5" thickBot="1">
      <c r="A32" s="5">
        <v>5</v>
      </c>
      <c r="B32" s="122" t="s">
        <v>189</v>
      </c>
      <c r="C32" s="123"/>
      <c r="D32" s="1">
        <v>458</v>
      </c>
      <c r="E32" s="1">
        <v>2129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 t="s">
        <v>132</v>
      </c>
      <c r="AH32" s="1"/>
    </row>
    <row r="33" spans="1:34" ht="15.75" thickBot="1">
      <c r="A33" s="5">
        <v>6</v>
      </c>
      <c r="B33" s="101" t="s">
        <v>190</v>
      </c>
      <c r="C33" s="102"/>
      <c r="D33" s="1">
        <v>8</v>
      </c>
      <c r="E33" s="1">
        <v>43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 t="s">
        <v>144</v>
      </c>
      <c r="AH33" s="1"/>
    </row>
    <row r="34" spans="1:34" ht="24" customHeight="1" thickBot="1">
      <c r="A34" s="30"/>
      <c r="B34" s="124" t="s">
        <v>181</v>
      </c>
      <c r="C34" s="125"/>
      <c r="D34" s="6">
        <f>D33+D32+D31+D30+D29+D28</f>
        <v>1761</v>
      </c>
      <c r="E34" s="6">
        <f t="shared" ref="E34:AH34" si="1">E33+E32+E31+E30+E29+E28</f>
        <v>7877</v>
      </c>
      <c r="F34" s="6"/>
      <c r="G34" s="6">
        <f t="shared" si="1"/>
        <v>4</v>
      </c>
      <c r="H34" s="6">
        <f t="shared" si="1"/>
        <v>0</v>
      </c>
      <c r="I34" s="6">
        <f t="shared" si="1"/>
        <v>1</v>
      </c>
      <c r="J34" s="6"/>
      <c r="K34" s="6"/>
      <c r="L34" s="6"/>
      <c r="M34" s="6"/>
      <c r="N34" s="6"/>
      <c r="O34" s="6">
        <f t="shared" si="1"/>
        <v>26.7</v>
      </c>
      <c r="P34" s="6" t="s">
        <v>193</v>
      </c>
      <c r="Q34" s="6" t="s">
        <v>194</v>
      </c>
      <c r="R34" s="6"/>
      <c r="S34" s="6">
        <f t="shared" si="1"/>
        <v>0</v>
      </c>
      <c r="T34" s="6">
        <f t="shared" si="1"/>
        <v>29</v>
      </c>
      <c r="U34" s="6">
        <f t="shared" si="1"/>
        <v>0</v>
      </c>
      <c r="V34" s="6">
        <f t="shared" si="1"/>
        <v>1</v>
      </c>
      <c r="W34" s="6"/>
      <c r="X34" s="6"/>
      <c r="Y34" s="6"/>
      <c r="Z34" s="6"/>
      <c r="AA34" s="6">
        <f t="shared" si="1"/>
        <v>0</v>
      </c>
      <c r="AB34" s="6">
        <f t="shared" si="1"/>
        <v>0</v>
      </c>
      <c r="AC34" s="6">
        <f t="shared" si="1"/>
        <v>0</v>
      </c>
      <c r="AD34" s="6">
        <f t="shared" si="1"/>
        <v>0</v>
      </c>
      <c r="AE34" s="6">
        <f t="shared" si="1"/>
        <v>0</v>
      </c>
      <c r="AF34" s="6">
        <f t="shared" si="1"/>
        <v>0</v>
      </c>
      <c r="AG34" s="6"/>
      <c r="AH34" s="6">
        <f t="shared" si="1"/>
        <v>0</v>
      </c>
    </row>
    <row r="35" spans="1:34" ht="21.75" customHeight="1" thickBot="1">
      <c r="A35" s="31">
        <v>3</v>
      </c>
      <c r="B35" s="126" t="s">
        <v>195</v>
      </c>
      <c r="C35" s="12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5.75" thickBot="1">
      <c r="A36" s="5">
        <v>1</v>
      </c>
      <c r="B36" s="101" t="s">
        <v>196</v>
      </c>
      <c r="C36" s="102"/>
      <c r="D36" s="1">
        <v>260</v>
      </c>
      <c r="E36" s="1">
        <v>1248</v>
      </c>
      <c r="F36" s="1"/>
      <c r="G36" s="1"/>
      <c r="H36" s="1"/>
      <c r="I36" s="1"/>
      <c r="J36" s="1"/>
      <c r="K36" s="1"/>
      <c r="L36" s="1"/>
      <c r="M36" s="1"/>
      <c r="N36" s="1"/>
      <c r="O36" s="1">
        <v>4.5999999999999996</v>
      </c>
      <c r="P36" s="1">
        <v>1.1000000000000001</v>
      </c>
      <c r="Q36" s="1" t="s">
        <v>197</v>
      </c>
      <c r="R36" s="1">
        <v>11</v>
      </c>
      <c r="S36" s="1"/>
      <c r="T36" s="1">
        <v>1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 t="s">
        <v>153</v>
      </c>
      <c r="AH36" s="1"/>
    </row>
    <row r="37" spans="1:34" ht="15.75" thickBot="1">
      <c r="A37" s="5">
        <v>2</v>
      </c>
      <c r="B37" s="101" t="s">
        <v>198</v>
      </c>
      <c r="C37" s="102"/>
      <c r="D37" s="1">
        <v>172</v>
      </c>
      <c r="E37" s="1">
        <v>800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 t="s">
        <v>144</v>
      </c>
      <c r="AH37" s="1"/>
    </row>
    <row r="38" spans="1:34" s="29" customFormat="1" ht="30.75" thickBot="1">
      <c r="A38" s="5">
        <v>3</v>
      </c>
      <c r="B38" s="101" t="s">
        <v>199</v>
      </c>
      <c r="C38" s="102"/>
      <c r="D38" s="33">
        <v>214</v>
      </c>
      <c r="E38" s="33">
        <v>1260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25">
        <v>10</v>
      </c>
      <c r="S38" s="25"/>
      <c r="T38" s="25">
        <v>1</v>
      </c>
      <c r="U38" s="25"/>
      <c r="V38" s="25">
        <v>1</v>
      </c>
      <c r="W38" s="25" t="s">
        <v>312</v>
      </c>
      <c r="X38" s="25" t="s">
        <v>313</v>
      </c>
      <c r="Y38" s="25" t="s">
        <v>314</v>
      </c>
      <c r="Z38" s="25" t="s">
        <v>305</v>
      </c>
      <c r="AA38" s="25"/>
      <c r="AB38" s="25"/>
      <c r="AC38" s="25"/>
      <c r="AD38" s="25"/>
      <c r="AE38" s="25"/>
      <c r="AF38" s="25"/>
      <c r="AG38" s="25" t="s">
        <v>132</v>
      </c>
      <c r="AH38" s="25"/>
    </row>
    <row r="39" spans="1:34" ht="16.5" thickBot="1">
      <c r="A39" s="5">
        <v>4</v>
      </c>
      <c r="B39" s="132" t="s">
        <v>200</v>
      </c>
      <c r="C39" s="133"/>
      <c r="D39" s="1">
        <v>232</v>
      </c>
      <c r="E39" s="1">
        <v>1196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 t="s">
        <v>132</v>
      </c>
      <c r="AH39" s="1"/>
    </row>
    <row r="40" spans="1:34" ht="15.75" thickBot="1">
      <c r="A40" s="5">
        <v>5</v>
      </c>
      <c r="B40" s="87" t="s">
        <v>201</v>
      </c>
      <c r="C40" s="88"/>
      <c r="D40" s="1">
        <v>253</v>
      </c>
      <c r="E40" s="1">
        <v>1222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2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 t="s">
        <v>132</v>
      </c>
      <c r="AH40" s="1"/>
    </row>
    <row r="41" spans="1:34" ht="15.75" thickBot="1">
      <c r="A41" s="5">
        <v>6</v>
      </c>
      <c r="B41" s="87" t="s">
        <v>202</v>
      </c>
      <c r="C41" s="88"/>
      <c r="D41" s="1">
        <v>106</v>
      </c>
      <c r="E41" s="1">
        <v>558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>
        <v>11</v>
      </c>
      <c r="S41" s="1"/>
      <c r="T41" s="1">
        <v>2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 t="s">
        <v>144</v>
      </c>
      <c r="AH41" s="1"/>
    </row>
    <row r="42" spans="1:34" s="38" customFormat="1" ht="16.5" thickBot="1">
      <c r="A42" s="34">
        <v>7</v>
      </c>
      <c r="B42" s="128" t="s">
        <v>203</v>
      </c>
      <c r="C42" s="129"/>
      <c r="D42" s="35">
        <v>337</v>
      </c>
      <c r="E42" s="35">
        <v>1659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6"/>
      <c r="Q42" s="35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1" t="s">
        <v>132</v>
      </c>
      <c r="AH42" s="37"/>
    </row>
    <row r="43" spans="1:34" ht="15.75" thickBot="1">
      <c r="A43" s="5">
        <v>8</v>
      </c>
      <c r="B43" s="130" t="s">
        <v>204</v>
      </c>
      <c r="C43" s="131"/>
      <c r="D43" s="1">
        <v>436</v>
      </c>
      <c r="E43" s="1">
        <v>2185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 t="s">
        <v>144</v>
      </c>
      <c r="AH43" s="1"/>
    </row>
    <row r="44" spans="1:34" ht="18.75" customHeight="1" thickBot="1">
      <c r="A44" s="5">
        <v>9</v>
      </c>
      <c r="B44" s="87" t="s">
        <v>205</v>
      </c>
      <c r="C44" s="88"/>
      <c r="D44" s="1">
        <v>37</v>
      </c>
      <c r="E44" s="1">
        <v>184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 t="s">
        <v>144</v>
      </c>
      <c r="AH44" s="1"/>
    </row>
    <row r="45" spans="1:34" ht="15.75" thickBot="1">
      <c r="A45" s="5">
        <v>10</v>
      </c>
      <c r="B45" s="87" t="s">
        <v>206</v>
      </c>
      <c r="C45" s="88"/>
      <c r="D45" s="1">
        <v>198</v>
      </c>
      <c r="E45" s="1">
        <v>1000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 t="s">
        <v>144</v>
      </c>
      <c r="AH45" s="1"/>
    </row>
    <row r="46" spans="1:34" ht="15.75" thickBot="1">
      <c r="A46" s="5">
        <v>11</v>
      </c>
      <c r="B46" s="87" t="s">
        <v>207</v>
      </c>
      <c r="C46" s="88"/>
      <c r="D46" s="1">
        <v>158</v>
      </c>
      <c r="E46" s="1">
        <v>724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 t="s">
        <v>144</v>
      </c>
      <c r="AH46" s="1"/>
    </row>
    <row r="47" spans="1:34" s="15" customFormat="1" ht="16.5" thickBot="1">
      <c r="A47" s="11"/>
      <c r="B47" s="103" t="s">
        <v>181</v>
      </c>
      <c r="C47" s="104"/>
      <c r="D47" s="11">
        <f>D46+D45+D44+D43+D42+D41+D40+D39+D38+D37+D36</f>
        <v>2403</v>
      </c>
      <c r="E47" s="11">
        <f t="shared" ref="E47:AH47" si="2">E46+E45+E44+E43+E42+E41+E40+E39+E38+E37+E36</f>
        <v>12036</v>
      </c>
      <c r="F47" s="11">
        <f t="shared" si="2"/>
        <v>0</v>
      </c>
      <c r="G47" s="11">
        <f t="shared" si="2"/>
        <v>0</v>
      </c>
      <c r="H47" s="11">
        <f t="shared" si="2"/>
        <v>0</v>
      </c>
      <c r="I47" s="11">
        <f t="shared" si="2"/>
        <v>0</v>
      </c>
      <c r="J47" s="11">
        <f t="shared" si="2"/>
        <v>0</v>
      </c>
      <c r="K47" s="11">
        <f t="shared" si="2"/>
        <v>0</v>
      </c>
      <c r="L47" s="11">
        <f t="shared" si="2"/>
        <v>0</v>
      </c>
      <c r="M47" s="11">
        <f t="shared" si="2"/>
        <v>0</v>
      </c>
      <c r="N47" s="11">
        <f t="shared" si="2"/>
        <v>0</v>
      </c>
      <c r="O47" s="11">
        <f t="shared" si="2"/>
        <v>4.5999999999999996</v>
      </c>
      <c r="P47" s="11">
        <f t="shared" si="2"/>
        <v>1.1000000000000001</v>
      </c>
      <c r="Q47" s="11" t="s">
        <v>197</v>
      </c>
      <c r="R47" s="11">
        <f t="shared" si="2"/>
        <v>32</v>
      </c>
      <c r="S47" s="11">
        <f t="shared" si="2"/>
        <v>0</v>
      </c>
      <c r="T47" s="11">
        <f t="shared" si="2"/>
        <v>4</v>
      </c>
      <c r="U47" s="11">
        <f t="shared" si="2"/>
        <v>0</v>
      </c>
      <c r="V47" s="11">
        <f t="shared" si="2"/>
        <v>1</v>
      </c>
      <c r="W47" s="11"/>
      <c r="X47" s="11"/>
      <c r="Y47" s="11" t="s">
        <v>314</v>
      </c>
      <c r="Z47" s="11"/>
      <c r="AA47" s="11">
        <f t="shared" si="2"/>
        <v>0</v>
      </c>
      <c r="AB47" s="11">
        <f t="shared" si="2"/>
        <v>0</v>
      </c>
      <c r="AC47" s="11">
        <f t="shared" si="2"/>
        <v>0</v>
      </c>
      <c r="AD47" s="11">
        <f t="shared" si="2"/>
        <v>0</v>
      </c>
      <c r="AE47" s="11">
        <f t="shared" si="2"/>
        <v>0</v>
      </c>
      <c r="AF47" s="11">
        <f t="shared" si="2"/>
        <v>0</v>
      </c>
      <c r="AG47" s="11"/>
      <c r="AH47" s="11">
        <f t="shared" si="2"/>
        <v>0</v>
      </c>
    </row>
    <row r="48" spans="1:34" ht="16.5" thickBot="1">
      <c r="A48" s="8">
        <v>4</v>
      </c>
      <c r="B48" s="93" t="s">
        <v>208</v>
      </c>
      <c r="C48" s="9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30.75" thickBot="1">
      <c r="A49" s="5">
        <v>1</v>
      </c>
      <c r="B49" s="87" t="s">
        <v>209</v>
      </c>
      <c r="C49" s="88"/>
      <c r="D49" s="1">
        <v>515</v>
      </c>
      <c r="E49" s="1">
        <v>2188</v>
      </c>
      <c r="F49" s="1">
        <v>1975</v>
      </c>
      <c r="G49" s="1">
        <v>5</v>
      </c>
      <c r="H49" s="1">
        <v>27</v>
      </c>
      <c r="I49" s="1">
        <v>1</v>
      </c>
      <c r="J49" s="1" t="s">
        <v>191</v>
      </c>
      <c r="K49" s="1" t="s">
        <v>216</v>
      </c>
      <c r="L49" s="1" t="s">
        <v>22</v>
      </c>
      <c r="M49" s="1" t="s">
        <v>45</v>
      </c>
      <c r="N49" s="1" t="s">
        <v>144</v>
      </c>
      <c r="O49" s="1">
        <v>22</v>
      </c>
      <c r="P49" s="12" t="s">
        <v>217</v>
      </c>
      <c r="Q49" s="1" t="s">
        <v>218</v>
      </c>
      <c r="R49" s="1" t="s">
        <v>317</v>
      </c>
      <c r="S49" s="1" t="s">
        <v>132</v>
      </c>
      <c r="T49" s="1">
        <v>35</v>
      </c>
      <c r="U49" s="1">
        <v>3</v>
      </c>
      <c r="V49" s="1">
        <v>2</v>
      </c>
      <c r="W49" s="1"/>
      <c r="X49" s="1"/>
      <c r="Y49" s="1" t="s">
        <v>148</v>
      </c>
      <c r="Z49" s="1" t="s">
        <v>319</v>
      </c>
      <c r="AA49" s="1"/>
      <c r="AB49" s="1"/>
      <c r="AC49" s="1"/>
      <c r="AD49" s="1"/>
      <c r="AE49" s="1" t="s">
        <v>318</v>
      </c>
      <c r="AF49" s="1" t="s">
        <v>144</v>
      </c>
      <c r="AG49" s="1" t="s">
        <v>145</v>
      </c>
      <c r="AH49" s="1"/>
    </row>
    <row r="50" spans="1:34" ht="15.75" thickBot="1">
      <c r="A50" s="5">
        <v>2</v>
      </c>
      <c r="B50" s="87" t="s">
        <v>210</v>
      </c>
      <c r="C50" s="88"/>
      <c r="D50" s="1">
        <v>287</v>
      </c>
      <c r="E50" s="1">
        <v>1258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2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 t="s">
        <v>144</v>
      </c>
      <c r="AH50" s="1"/>
    </row>
    <row r="51" spans="1:34" ht="15.75" thickBot="1">
      <c r="A51" s="5">
        <v>3</v>
      </c>
      <c r="B51" s="87" t="s">
        <v>211</v>
      </c>
      <c r="C51" s="88"/>
      <c r="D51" s="1">
        <v>220</v>
      </c>
      <c r="E51" s="1">
        <v>907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 t="s">
        <v>144</v>
      </c>
      <c r="AH51" s="1"/>
    </row>
    <row r="52" spans="1:34" ht="15.75" thickBot="1">
      <c r="A52" s="5">
        <v>4</v>
      </c>
      <c r="B52" s="87" t="s">
        <v>212</v>
      </c>
      <c r="C52" s="88"/>
      <c r="D52" s="1">
        <v>286</v>
      </c>
      <c r="E52" s="1">
        <v>1016</v>
      </c>
      <c r="F52" s="1"/>
      <c r="G52" s="1"/>
      <c r="H52" s="1"/>
      <c r="I52" s="1"/>
      <c r="J52" s="1"/>
      <c r="K52" s="1"/>
      <c r="L52" s="1"/>
      <c r="M52" s="1"/>
      <c r="N52" s="1"/>
      <c r="O52" s="12"/>
      <c r="P52" s="12"/>
      <c r="Q52" s="12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 t="s">
        <v>144</v>
      </c>
      <c r="AH52" s="1"/>
    </row>
    <row r="53" spans="1:34" ht="15.75" thickBot="1">
      <c r="A53" s="5">
        <v>5</v>
      </c>
      <c r="B53" s="87" t="s">
        <v>33</v>
      </c>
      <c r="C53" s="88"/>
      <c r="D53" s="1">
        <v>236</v>
      </c>
      <c r="E53" s="1">
        <v>838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 t="s">
        <v>144</v>
      </c>
      <c r="AH53" s="1"/>
    </row>
    <row r="54" spans="1:34" s="38" customFormat="1" ht="16.5" thickBot="1">
      <c r="A54" s="34">
        <v>6</v>
      </c>
      <c r="B54" s="87" t="s">
        <v>213</v>
      </c>
      <c r="C54" s="88"/>
      <c r="D54" s="39">
        <v>545</v>
      </c>
      <c r="E54" s="39">
        <v>2406</v>
      </c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1" t="s">
        <v>144</v>
      </c>
      <c r="AH54" s="37"/>
    </row>
    <row r="55" spans="1:34" ht="16.5" thickBot="1">
      <c r="A55" s="5">
        <v>7</v>
      </c>
      <c r="B55" s="132" t="s">
        <v>214</v>
      </c>
      <c r="C55" s="134"/>
      <c r="D55" s="1">
        <v>698</v>
      </c>
      <c r="E55" s="1">
        <v>2547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 t="s">
        <v>144</v>
      </c>
      <c r="AH55" s="1"/>
    </row>
    <row r="56" spans="1:34" ht="15.75" thickBot="1">
      <c r="A56" s="5">
        <v>8</v>
      </c>
      <c r="B56" s="87" t="s">
        <v>215</v>
      </c>
      <c r="C56" s="88"/>
      <c r="D56" s="1">
        <v>143</v>
      </c>
      <c r="E56" s="1">
        <v>759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 t="s">
        <v>144</v>
      </c>
      <c r="AH56" s="1"/>
    </row>
    <row r="57" spans="1:34" s="19" customFormat="1" ht="16.5" thickBot="1">
      <c r="A57" s="40"/>
      <c r="B57" s="135" t="s">
        <v>181</v>
      </c>
      <c r="C57" s="136"/>
      <c r="D57" s="18">
        <f>D56+D55+D54+D53+D52+D51+D50+D49</f>
        <v>2930</v>
      </c>
      <c r="E57" s="18">
        <f t="shared" ref="E57:AH57" si="3">E56+E55+E54+E53+E52+E51+E50+E49</f>
        <v>11919</v>
      </c>
      <c r="F57" s="18"/>
      <c r="G57" s="18">
        <f t="shared" si="3"/>
        <v>5</v>
      </c>
      <c r="H57" s="18">
        <f t="shared" si="3"/>
        <v>27</v>
      </c>
      <c r="I57" s="18">
        <f t="shared" si="3"/>
        <v>1</v>
      </c>
      <c r="J57" s="18"/>
      <c r="K57" s="18"/>
      <c r="L57" s="18"/>
      <c r="M57" s="18"/>
      <c r="N57" s="18"/>
      <c r="O57" s="18">
        <f t="shared" si="3"/>
        <v>22</v>
      </c>
      <c r="P57" s="18"/>
      <c r="Q57" s="18"/>
      <c r="R57" s="18"/>
      <c r="S57" s="18"/>
      <c r="T57" s="18">
        <f t="shared" si="3"/>
        <v>35</v>
      </c>
      <c r="U57" s="18">
        <f t="shared" si="3"/>
        <v>3</v>
      </c>
      <c r="V57" s="18">
        <f t="shared" si="3"/>
        <v>2</v>
      </c>
      <c r="W57" s="18">
        <f t="shared" si="3"/>
        <v>0</v>
      </c>
      <c r="X57" s="18">
        <f t="shared" si="3"/>
        <v>0</v>
      </c>
      <c r="Y57" s="18"/>
      <c r="Z57" s="18"/>
      <c r="AA57" s="18">
        <f t="shared" si="3"/>
        <v>0</v>
      </c>
      <c r="AB57" s="18">
        <f t="shared" si="3"/>
        <v>0</v>
      </c>
      <c r="AC57" s="18">
        <f t="shared" si="3"/>
        <v>0</v>
      </c>
      <c r="AD57" s="18">
        <f t="shared" si="3"/>
        <v>0</v>
      </c>
      <c r="AE57" s="18"/>
      <c r="AF57" s="18"/>
      <c r="AG57" s="18"/>
      <c r="AH57" s="18">
        <f t="shared" si="3"/>
        <v>0</v>
      </c>
    </row>
    <row r="58" spans="1:34" ht="16.5" thickBot="1">
      <c r="A58" s="31">
        <v>5</v>
      </c>
      <c r="B58" s="137" t="s">
        <v>219</v>
      </c>
      <c r="C58" s="13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thickBot="1">
      <c r="A59" s="5">
        <v>1</v>
      </c>
      <c r="B59" s="87" t="s">
        <v>220</v>
      </c>
      <c r="C59" s="88"/>
      <c r="D59" s="1">
        <v>405</v>
      </c>
      <c r="E59" s="1">
        <v>1685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2"/>
      <c r="R59" s="1" t="s">
        <v>320</v>
      </c>
      <c r="S59" s="1"/>
      <c r="T59" s="1">
        <v>2</v>
      </c>
      <c r="U59" s="1"/>
      <c r="V59" s="1">
        <v>1</v>
      </c>
      <c r="W59" s="1" t="s">
        <v>312</v>
      </c>
      <c r="X59" s="1" t="s">
        <v>321</v>
      </c>
      <c r="Y59" s="1" t="s">
        <v>322</v>
      </c>
      <c r="Z59" s="1" t="s">
        <v>319</v>
      </c>
      <c r="AA59" s="1"/>
      <c r="AB59" s="1"/>
      <c r="AC59" s="1"/>
      <c r="AD59" s="1"/>
      <c r="AE59" s="1"/>
      <c r="AF59" s="1"/>
      <c r="AG59" s="1" t="s">
        <v>145</v>
      </c>
      <c r="AH59" s="1"/>
    </row>
    <row r="60" spans="1:34" s="41" customFormat="1" ht="16.5" thickBot="1">
      <c r="A60" s="42">
        <v>2</v>
      </c>
      <c r="B60" s="139" t="s">
        <v>221</v>
      </c>
      <c r="C60" s="140"/>
      <c r="D60" s="33">
        <v>135</v>
      </c>
      <c r="E60" s="33">
        <v>754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 t="s">
        <v>323</v>
      </c>
      <c r="S60" s="33"/>
      <c r="T60" s="33">
        <v>12</v>
      </c>
      <c r="U60" s="33"/>
      <c r="V60" s="33">
        <v>2</v>
      </c>
      <c r="W60" s="1" t="s">
        <v>312</v>
      </c>
      <c r="X60" s="1" t="s">
        <v>321</v>
      </c>
      <c r="Y60" s="33" t="s">
        <v>324</v>
      </c>
      <c r="Z60" s="1" t="s">
        <v>319</v>
      </c>
      <c r="AA60" s="33"/>
      <c r="AB60" s="33"/>
      <c r="AC60" s="33"/>
      <c r="AD60" s="33"/>
      <c r="AE60" s="33"/>
      <c r="AF60" s="33"/>
      <c r="AG60" s="33" t="s">
        <v>145</v>
      </c>
      <c r="AH60" s="33"/>
    </row>
    <row r="61" spans="1:34" ht="15.75" thickBot="1">
      <c r="A61" s="5">
        <v>3</v>
      </c>
      <c r="B61" s="130" t="s">
        <v>222</v>
      </c>
      <c r="C61" s="141"/>
      <c r="D61" s="1">
        <v>294</v>
      </c>
      <c r="E61" s="1">
        <v>1104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 t="s">
        <v>144</v>
      </c>
      <c r="AH61" s="1"/>
    </row>
    <row r="62" spans="1:34" ht="16.5" thickBot="1">
      <c r="A62" s="42">
        <v>4</v>
      </c>
      <c r="B62" s="87" t="s">
        <v>223</v>
      </c>
      <c r="C62" s="88"/>
      <c r="D62" s="1">
        <v>251</v>
      </c>
      <c r="E62" s="1">
        <v>604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 t="s">
        <v>144</v>
      </c>
      <c r="AH62" s="1"/>
    </row>
    <row r="63" spans="1:34" ht="15.75" thickBot="1">
      <c r="A63" s="5">
        <v>5</v>
      </c>
      <c r="B63" s="87" t="s">
        <v>224</v>
      </c>
      <c r="C63" s="88"/>
      <c r="D63" s="1">
        <v>185</v>
      </c>
      <c r="E63" s="1">
        <v>686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 t="s">
        <v>144</v>
      </c>
      <c r="AH63" s="1"/>
    </row>
    <row r="64" spans="1:34" ht="16.5" thickBot="1">
      <c r="A64" s="42">
        <v>6</v>
      </c>
      <c r="B64" s="87" t="s">
        <v>225</v>
      </c>
      <c r="C64" s="88"/>
      <c r="D64" s="1">
        <v>336</v>
      </c>
      <c r="E64" s="1">
        <v>1648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 t="s">
        <v>144</v>
      </c>
      <c r="AH64" s="1"/>
    </row>
    <row r="65" spans="1:34" ht="15.75" thickBot="1">
      <c r="A65" s="5">
        <v>7</v>
      </c>
      <c r="B65" s="87" t="s">
        <v>226</v>
      </c>
      <c r="C65" s="88"/>
      <c r="D65" s="1">
        <v>34</v>
      </c>
      <c r="E65" s="1">
        <v>149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 t="s">
        <v>144</v>
      </c>
      <c r="AH65" s="1"/>
    </row>
    <row r="66" spans="1:34" ht="16.5" thickBot="1">
      <c r="A66" s="42">
        <v>8</v>
      </c>
      <c r="B66" s="87" t="s">
        <v>227</v>
      </c>
      <c r="C66" s="88"/>
      <c r="D66" s="1">
        <v>147</v>
      </c>
      <c r="E66" s="1">
        <v>606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 t="s">
        <v>144</v>
      </c>
      <c r="AH66" s="1"/>
    </row>
    <row r="67" spans="1:34" ht="15.75" thickBot="1">
      <c r="A67" s="5">
        <v>9</v>
      </c>
      <c r="B67" s="87" t="s">
        <v>228</v>
      </c>
      <c r="C67" s="88"/>
      <c r="D67" s="1">
        <v>228</v>
      </c>
      <c r="E67" s="1">
        <v>893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 t="s">
        <v>145</v>
      </c>
      <c r="AH67" s="1"/>
    </row>
    <row r="68" spans="1:34" ht="30.75" thickBot="1">
      <c r="A68" s="42">
        <v>10</v>
      </c>
      <c r="B68" s="128" t="s">
        <v>229</v>
      </c>
      <c r="C68" s="129"/>
      <c r="D68" s="1">
        <v>169</v>
      </c>
      <c r="E68" s="1">
        <v>703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 t="s">
        <v>325</v>
      </c>
      <c r="S68" s="1"/>
      <c r="T68" s="1">
        <v>17</v>
      </c>
      <c r="U68" s="1"/>
      <c r="V68" s="1">
        <v>1</v>
      </c>
      <c r="W68" s="1" t="s">
        <v>312</v>
      </c>
      <c r="X68" s="1" t="s">
        <v>316</v>
      </c>
      <c r="Y68" s="1">
        <v>200</v>
      </c>
      <c r="Z68" s="1" t="s">
        <v>319</v>
      </c>
      <c r="AA68" s="1"/>
      <c r="AB68" s="1"/>
      <c r="AC68" s="1"/>
      <c r="AD68" s="1"/>
      <c r="AE68" s="1"/>
      <c r="AF68" s="1"/>
      <c r="AG68" s="1"/>
      <c r="AH68" s="1"/>
    </row>
    <row r="69" spans="1:34" s="19" customFormat="1" ht="16.5" thickBot="1">
      <c r="A69" s="42"/>
      <c r="B69" s="110" t="s">
        <v>181</v>
      </c>
      <c r="C69" s="111"/>
      <c r="D69" s="18">
        <f>D68+D67+D66+D65+D64+D63+D62+D61+D60+D59</f>
        <v>2184</v>
      </c>
      <c r="E69" s="18">
        <f t="shared" ref="E69:AH69" si="4">E68+E67+E66+E65+E64+E63+E62+E61+E60+E59</f>
        <v>8832</v>
      </c>
      <c r="F69" s="18">
        <f t="shared" si="4"/>
        <v>0</v>
      </c>
      <c r="G69" s="18">
        <f t="shared" si="4"/>
        <v>0</v>
      </c>
      <c r="H69" s="18">
        <f t="shared" si="4"/>
        <v>0</v>
      </c>
      <c r="I69" s="18">
        <f t="shared" si="4"/>
        <v>0</v>
      </c>
      <c r="J69" s="18">
        <f t="shared" si="4"/>
        <v>0</v>
      </c>
      <c r="K69" s="18">
        <f t="shared" si="4"/>
        <v>0</v>
      </c>
      <c r="L69" s="18">
        <f t="shared" si="4"/>
        <v>0</v>
      </c>
      <c r="M69" s="18">
        <f t="shared" si="4"/>
        <v>0</v>
      </c>
      <c r="N69" s="18">
        <f t="shared" si="4"/>
        <v>0</v>
      </c>
      <c r="O69" s="18">
        <f t="shared" si="4"/>
        <v>0</v>
      </c>
      <c r="P69" s="18">
        <f t="shared" si="4"/>
        <v>0</v>
      </c>
      <c r="Q69" s="18">
        <f t="shared" si="4"/>
        <v>0</v>
      </c>
      <c r="R69" s="18"/>
      <c r="S69" s="18">
        <f t="shared" si="4"/>
        <v>0</v>
      </c>
      <c r="T69" s="18">
        <f t="shared" si="4"/>
        <v>31</v>
      </c>
      <c r="U69" s="18">
        <f t="shared" si="4"/>
        <v>0</v>
      </c>
      <c r="V69" s="18">
        <f t="shared" si="4"/>
        <v>4</v>
      </c>
      <c r="W69" s="18"/>
      <c r="X69" s="18"/>
      <c r="Y69" s="18" t="s">
        <v>326</v>
      </c>
      <c r="Z69" s="18"/>
      <c r="AA69" s="18">
        <f t="shared" si="4"/>
        <v>0</v>
      </c>
      <c r="AB69" s="18">
        <f t="shared" si="4"/>
        <v>0</v>
      </c>
      <c r="AC69" s="18">
        <f t="shared" si="4"/>
        <v>0</v>
      </c>
      <c r="AD69" s="18">
        <f t="shared" si="4"/>
        <v>0</v>
      </c>
      <c r="AE69" s="18">
        <f t="shared" si="4"/>
        <v>0</v>
      </c>
      <c r="AF69" s="18">
        <f t="shared" si="4"/>
        <v>0</v>
      </c>
      <c r="AG69" s="18"/>
      <c r="AH69" s="18">
        <f t="shared" si="4"/>
        <v>0</v>
      </c>
    </row>
    <row r="70" spans="1:34" s="20" customFormat="1" ht="15" customHeight="1" thickBot="1">
      <c r="A70" s="31">
        <v>6</v>
      </c>
      <c r="B70" s="137" t="s">
        <v>230</v>
      </c>
      <c r="C70" s="13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20" customFormat="1" ht="15.75" thickBot="1">
      <c r="A71" s="5">
        <v>1</v>
      </c>
      <c r="B71" s="87" t="s">
        <v>231</v>
      </c>
      <c r="C71" s="88"/>
      <c r="D71" s="1">
        <v>974</v>
      </c>
      <c r="E71" s="1">
        <v>3832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2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 t="s">
        <v>144</v>
      </c>
      <c r="AH71" s="1"/>
    </row>
    <row r="72" spans="1:34" s="20" customFormat="1" ht="16.5" thickBot="1">
      <c r="A72" s="42">
        <v>2</v>
      </c>
      <c r="B72" s="139" t="s">
        <v>232</v>
      </c>
      <c r="C72" s="140"/>
      <c r="D72" s="33">
        <v>300</v>
      </c>
      <c r="E72" s="33">
        <v>1779</v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1" t="s">
        <v>144</v>
      </c>
      <c r="AH72" s="33"/>
    </row>
    <row r="73" spans="1:34" s="20" customFormat="1" ht="15.75" thickBot="1">
      <c r="A73" s="5">
        <v>3</v>
      </c>
      <c r="B73" s="130" t="s">
        <v>233</v>
      </c>
      <c r="C73" s="141"/>
      <c r="D73" s="1">
        <v>105</v>
      </c>
      <c r="E73" s="1">
        <v>305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 t="s">
        <v>144</v>
      </c>
      <c r="AH73" s="1"/>
    </row>
    <row r="74" spans="1:34" ht="16.5" thickBot="1">
      <c r="A74" s="42">
        <v>4</v>
      </c>
      <c r="B74" s="87" t="s">
        <v>234</v>
      </c>
      <c r="C74" s="88"/>
      <c r="D74" s="1">
        <v>131</v>
      </c>
      <c r="E74" s="1">
        <v>580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 t="s">
        <v>144</v>
      </c>
      <c r="AH74" s="1"/>
    </row>
    <row r="75" spans="1:34" ht="15.75" thickBot="1">
      <c r="A75" s="5">
        <v>5</v>
      </c>
      <c r="B75" s="87" t="s">
        <v>235</v>
      </c>
      <c r="C75" s="88"/>
      <c r="D75" s="1">
        <v>120</v>
      </c>
      <c r="E75" s="1">
        <v>552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 t="s">
        <v>144</v>
      </c>
      <c r="AH75" s="1"/>
    </row>
    <row r="76" spans="1:34" ht="16.5" thickBot="1">
      <c r="A76" s="40"/>
      <c r="B76" s="135" t="s">
        <v>181</v>
      </c>
      <c r="C76" s="136"/>
      <c r="D76" s="18">
        <f>D75+D74+D73+D72+D71</f>
        <v>1630</v>
      </c>
      <c r="E76" s="18">
        <f t="shared" ref="E76:AH76" si="5">E75+E74+E73+E72+E71</f>
        <v>7048</v>
      </c>
      <c r="F76" s="18">
        <f t="shared" si="5"/>
        <v>0</v>
      </c>
      <c r="G76" s="18">
        <f t="shared" si="5"/>
        <v>0</v>
      </c>
      <c r="H76" s="18">
        <f t="shared" si="5"/>
        <v>0</v>
      </c>
      <c r="I76" s="18">
        <f t="shared" si="5"/>
        <v>0</v>
      </c>
      <c r="J76" s="18">
        <f t="shared" si="5"/>
        <v>0</v>
      </c>
      <c r="K76" s="18">
        <f t="shared" si="5"/>
        <v>0</v>
      </c>
      <c r="L76" s="18">
        <f t="shared" si="5"/>
        <v>0</v>
      </c>
      <c r="M76" s="18">
        <f t="shared" si="5"/>
        <v>0</v>
      </c>
      <c r="N76" s="18">
        <f t="shared" si="5"/>
        <v>0</v>
      </c>
      <c r="O76" s="18">
        <f t="shared" si="5"/>
        <v>0</v>
      </c>
      <c r="P76" s="18">
        <f t="shared" si="5"/>
        <v>0</v>
      </c>
      <c r="Q76" s="18">
        <f t="shared" si="5"/>
        <v>0</v>
      </c>
      <c r="R76" s="18">
        <f t="shared" si="5"/>
        <v>0</v>
      </c>
      <c r="S76" s="18" t="s">
        <v>132</v>
      </c>
      <c r="T76" s="18">
        <f t="shared" si="5"/>
        <v>0</v>
      </c>
      <c r="U76" s="18">
        <f t="shared" si="5"/>
        <v>0</v>
      </c>
      <c r="V76" s="18">
        <f t="shared" si="5"/>
        <v>0</v>
      </c>
      <c r="W76" s="18">
        <f t="shared" si="5"/>
        <v>0</v>
      </c>
      <c r="X76" s="18">
        <f t="shared" si="5"/>
        <v>0</v>
      </c>
      <c r="Y76" s="18">
        <f t="shared" si="5"/>
        <v>0</v>
      </c>
      <c r="Z76" s="18">
        <f t="shared" si="5"/>
        <v>0</v>
      </c>
      <c r="AA76" s="18">
        <f t="shared" si="5"/>
        <v>0</v>
      </c>
      <c r="AB76" s="18">
        <f t="shared" si="5"/>
        <v>0</v>
      </c>
      <c r="AC76" s="18">
        <f t="shared" si="5"/>
        <v>0</v>
      </c>
      <c r="AD76" s="18">
        <f t="shared" si="5"/>
        <v>0</v>
      </c>
      <c r="AE76" s="18">
        <f t="shared" si="5"/>
        <v>0</v>
      </c>
      <c r="AF76" s="18">
        <f t="shared" si="5"/>
        <v>0</v>
      </c>
      <c r="AG76" s="18"/>
      <c r="AH76" s="18">
        <f t="shared" si="5"/>
        <v>0</v>
      </c>
    </row>
    <row r="77" spans="1:34" ht="16.5" thickBot="1">
      <c r="A77" s="8">
        <v>7</v>
      </c>
      <c r="B77" s="137" t="s">
        <v>236</v>
      </c>
      <c r="C77" s="13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6.5" thickBot="1">
      <c r="A78" s="42">
        <v>1</v>
      </c>
      <c r="B78" s="87" t="s">
        <v>237</v>
      </c>
      <c r="C78" s="88"/>
      <c r="D78" s="1">
        <v>665</v>
      </c>
      <c r="E78" s="1">
        <v>2547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 t="s">
        <v>144</v>
      </c>
      <c r="AH78" s="1"/>
    </row>
    <row r="79" spans="1:34" ht="15.75" thickBot="1">
      <c r="A79" s="5">
        <v>2</v>
      </c>
      <c r="B79" s="87" t="s">
        <v>238</v>
      </c>
      <c r="C79" s="88"/>
      <c r="D79" s="1">
        <v>55</v>
      </c>
      <c r="E79" s="1">
        <v>190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 t="s">
        <v>144</v>
      </c>
      <c r="AH79" s="1"/>
    </row>
    <row r="80" spans="1:34" ht="16.5" thickBot="1">
      <c r="A80" s="42">
        <v>3</v>
      </c>
      <c r="B80" s="128" t="s">
        <v>239</v>
      </c>
      <c r="C80" s="129"/>
      <c r="D80" s="1">
        <v>280</v>
      </c>
      <c r="E80" s="1">
        <v>115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 t="s">
        <v>144</v>
      </c>
      <c r="AH80" s="1"/>
    </row>
    <row r="81" spans="1:34" ht="15.75" thickBot="1">
      <c r="A81" s="5">
        <v>4</v>
      </c>
      <c r="B81" s="87" t="s">
        <v>240</v>
      </c>
      <c r="C81" s="88"/>
      <c r="D81" s="1">
        <v>138</v>
      </c>
      <c r="E81" s="1">
        <v>521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 t="s">
        <v>144</v>
      </c>
      <c r="AH81" s="1"/>
    </row>
    <row r="82" spans="1:34" ht="16.5" thickBot="1">
      <c r="A82" s="42">
        <v>5</v>
      </c>
      <c r="B82" s="87" t="s">
        <v>241</v>
      </c>
      <c r="C82" s="88"/>
      <c r="D82" s="1">
        <v>104</v>
      </c>
      <c r="E82" s="1">
        <v>410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 t="s">
        <v>144</v>
      </c>
      <c r="AH82" s="1"/>
    </row>
    <row r="83" spans="1:34" ht="15.75" thickBot="1">
      <c r="A83" s="5">
        <v>6</v>
      </c>
      <c r="B83" s="87" t="s">
        <v>242</v>
      </c>
      <c r="C83" s="88"/>
      <c r="D83" s="1">
        <v>471</v>
      </c>
      <c r="E83" s="1">
        <v>2023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 t="s">
        <v>144</v>
      </c>
      <c r="AH83" s="1"/>
    </row>
    <row r="84" spans="1:34" ht="16.5" thickBot="1">
      <c r="A84" s="42">
        <v>7</v>
      </c>
      <c r="B84" s="87" t="s">
        <v>243</v>
      </c>
      <c r="C84" s="88"/>
      <c r="D84" s="1">
        <v>222</v>
      </c>
      <c r="E84" s="1">
        <v>957</v>
      </c>
      <c r="F84" s="1"/>
      <c r="G84" s="1"/>
      <c r="H84" s="1"/>
      <c r="I84" s="1"/>
      <c r="J84" s="1"/>
      <c r="K84" s="1"/>
      <c r="L84" s="1"/>
      <c r="M84" s="1"/>
      <c r="N84" s="1"/>
      <c r="O84" s="1">
        <v>51.6</v>
      </c>
      <c r="P84" s="1" t="s">
        <v>249</v>
      </c>
      <c r="Q84" s="1" t="s">
        <v>250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 t="s">
        <v>144</v>
      </c>
      <c r="AH84" s="1"/>
    </row>
    <row r="85" spans="1:34" ht="15.75" thickBot="1">
      <c r="A85" s="5">
        <v>8</v>
      </c>
      <c r="B85" s="87" t="s">
        <v>209</v>
      </c>
      <c r="C85" s="88"/>
      <c r="D85" s="1">
        <v>272</v>
      </c>
      <c r="E85" s="1">
        <v>1265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 t="s">
        <v>144</v>
      </c>
      <c r="AH85" s="1"/>
    </row>
    <row r="86" spans="1:34" ht="16.5" thickBot="1">
      <c r="A86" s="42">
        <v>9</v>
      </c>
      <c r="B86" s="87" t="s">
        <v>244</v>
      </c>
      <c r="C86" s="88"/>
      <c r="D86" s="1">
        <v>155</v>
      </c>
      <c r="E86" s="1">
        <v>729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 t="s">
        <v>144</v>
      </c>
      <c r="AH86" s="1"/>
    </row>
    <row r="87" spans="1:34" ht="15.75" thickBot="1">
      <c r="A87" s="5">
        <v>10</v>
      </c>
      <c r="B87" s="87" t="s">
        <v>245</v>
      </c>
      <c r="C87" s="88"/>
      <c r="D87" s="1">
        <v>179</v>
      </c>
      <c r="E87" s="1">
        <v>893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 t="s">
        <v>144</v>
      </c>
      <c r="AH87" s="1"/>
    </row>
    <row r="88" spans="1:34" ht="16.5" thickBot="1">
      <c r="A88" s="42">
        <v>11</v>
      </c>
      <c r="B88" s="87" t="s">
        <v>246</v>
      </c>
      <c r="C88" s="88"/>
      <c r="D88" s="1">
        <v>125</v>
      </c>
      <c r="E88" s="1">
        <v>483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 t="s">
        <v>144</v>
      </c>
      <c r="AH88" s="1"/>
    </row>
    <row r="89" spans="1:34" ht="15.75" thickBot="1">
      <c r="A89" s="5">
        <v>12</v>
      </c>
      <c r="B89" s="87" t="s">
        <v>247</v>
      </c>
      <c r="C89" s="88"/>
      <c r="D89" s="1">
        <v>34</v>
      </c>
      <c r="E89" s="1">
        <v>165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 t="s">
        <v>144</v>
      </c>
      <c r="AH89" s="1"/>
    </row>
    <row r="90" spans="1:34" ht="16.5" thickBot="1">
      <c r="A90" s="42">
        <v>13</v>
      </c>
      <c r="B90" s="87" t="s">
        <v>248</v>
      </c>
      <c r="C90" s="88"/>
      <c r="D90" s="1">
        <v>46</v>
      </c>
      <c r="E90" s="1">
        <v>161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 t="s">
        <v>327</v>
      </c>
      <c r="S90" s="1"/>
      <c r="T90" s="1">
        <v>33</v>
      </c>
      <c r="U90" s="1"/>
      <c r="V90" s="1">
        <v>4</v>
      </c>
      <c r="W90" s="1" t="s">
        <v>312</v>
      </c>
      <c r="X90" s="1" t="s">
        <v>328</v>
      </c>
      <c r="Y90" s="1" t="s">
        <v>314</v>
      </c>
      <c r="Z90" s="1" t="s">
        <v>319</v>
      </c>
      <c r="AA90" s="1"/>
      <c r="AB90" s="1"/>
      <c r="AC90" s="1"/>
      <c r="AD90" s="1"/>
      <c r="AE90" s="1"/>
      <c r="AF90" s="1"/>
      <c r="AG90" s="1" t="s">
        <v>145</v>
      </c>
      <c r="AH90" s="1"/>
    </row>
    <row r="91" spans="1:34" ht="32.25" thickBot="1">
      <c r="A91" s="1"/>
      <c r="B91" s="110" t="s">
        <v>181</v>
      </c>
      <c r="C91" s="111"/>
      <c r="D91" s="18">
        <f>D90+D89+D88+D87+D86+D85+D84+D83+D82+D81+D80+D79+D78</f>
        <v>2746</v>
      </c>
      <c r="E91" s="18">
        <f t="shared" ref="E91:AH91" si="6">E90+E89+E88+E87+E86+E85+E84+E83+E82+E81+E80+E79+E78</f>
        <v>10459</v>
      </c>
      <c r="F91" s="18">
        <f t="shared" si="6"/>
        <v>0</v>
      </c>
      <c r="G91" s="18">
        <f t="shared" si="6"/>
        <v>0</v>
      </c>
      <c r="H91" s="18">
        <f t="shared" si="6"/>
        <v>0</v>
      </c>
      <c r="I91" s="18">
        <f t="shared" si="6"/>
        <v>0</v>
      </c>
      <c r="J91" s="18">
        <f t="shared" si="6"/>
        <v>0</v>
      </c>
      <c r="K91" s="18">
        <f t="shared" si="6"/>
        <v>0</v>
      </c>
      <c r="L91" s="18">
        <f t="shared" si="6"/>
        <v>0</v>
      </c>
      <c r="M91" s="18">
        <f t="shared" si="6"/>
        <v>0</v>
      </c>
      <c r="N91" s="18">
        <f t="shared" si="6"/>
        <v>0</v>
      </c>
      <c r="O91" s="18">
        <f t="shared" si="6"/>
        <v>51.6</v>
      </c>
      <c r="P91" s="18" t="s">
        <v>249</v>
      </c>
      <c r="Q91" s="18" t="s">
        <v>250</v>
      </c>
      <c r="R91" s="18" t="e">
        <f t="shared" si="6"/>
        <v>#VALUE!</v>
      </c>
      <c r="S91" s="18">
        <f t="shared" si="6"/>
        <v>0</v>
      </c>
      <c r="T91" s="18">
        <f t="shared" si="6"/>
        <v>33</v>
      </c>
      <c r="U91" s="18">
        <f t="shared" si="6"/>
        <v>0</v>
      </c>
      <c r="V91" s="18">
        <f t="shared" si="6"/>
        <v>4</v>
      </c>
      <c r="W91" s="18" t="e">
        <f t="shared" si="6"/>
        <v>#VALUE!</v>
      </c>
      <c r="X91" s="18" t="e">
        <f t="shared" si="6"/>
        <v>#VALUE!</v>
      </c>
      <c r="Y91" s="18" t="e">
        <f t="shared" si="6"/>
        <v>#VALUE!</v>
      </c>
      <c r="Z91" s="18" t="e">
        <f t="shared" si="6"/>
        <v>#VALUE!</v>
      </c>
      <c r="AA91" s="18">
        <f t="shared" si="6"/>
        <v>0</v>
      </c>
      <c r="AB91" s="18">
        <f t="shared" si="6"/>
        <v>0</v>
      </c>
      <c r="AC91" s="18">
        <f t="shared" si="6"/>
        <v>0</v>
      </c>
      <c r="AD91" s="18">
        <f t="shared" si="6"/>
        <v>0</v>
      </c>
      <c r="AE91" s="18">
        <f t="shared" si="6"/>
        <v>0</v>
      </c>
      <c r="AF91" s="18">
        <f t="shared" si="6"/>
        <v>0</v>
      </c>
      <c r="AG91" s="18"/>
      <c r="AH91" s="18">
        <f t="shared" si="6"/>
        <v>0</v>
      </c>
    </row>
    <row r="92" spans="1:34" ht="16.5" thickBot="1">
      <c r="A92" s="10">
        <v>8</v>
      </c>
      <c r="B92" s="95" t="s">
        <v>251</v>
      </c>
      <c r="C92" s="9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30.75" thickBot="1">
      <c r="A93" s="5">
        <v>1</v>
      </c>
      <c r="B93" s="87" t="s">
        <v>252</v>
      </c>
      <c r="C93" s="88"/>
      <c r="D93" s="1">
        <v>1185</v>
      </c>
      <c r="E93" s="1">
        <v>4925</v>
      </c>
      <c r="F93" s="1">
        <v>2008</v>
      </c>
      <c r="G93" s="1">
        <v>4</v>
      </c>
      <c r="H93" s="1">
        <v>30</v>
      </c>
      <c r="I93" s="1">
        <v>2</v>
      </c>
      <c r="J93" s="1" t="s">
        <v>43</v>
      </c>
      <c r="K93" s="1"/>
      <c r="L93" s="1" t="s">
        <v>257</v>
      </c>
      <c r="M93" s="1" t="s">
        <v>258</v>
      </c>
      <c r="N93" s="1"/>
      <c r="O93" s="1">
        <v>18</v>
      </c>
      <c r="P93" s="1" t="s">
        <v>259</v>
      </c>
      <c r="Q93" s="1" t="s">
        <v>260</v>
      </c>
      <c r="R93" s="1" t="s">
        <v>329</v>
      </c>
      <c r="S93" s="1"/>
      <c r="T93" s="1">
        <v>6</v>
      </c>
      <c r="U93" s="1"/>
      <c r="V93" s="1">
        <v>1</v>
      </c>
      <c r="W93" s="1" t="s">
        <v>312</v>
      </c>
      <c r="X93" s="1" t="s">
        <v>328</v>
      </c>
      <c r="Y93" s="1" t="s">
        <v>314</v>
      </c>
      <c r="Z93" s="1" t="s">
        <v>319</v>
      </c>
      <c r="AA93" s="1"/>
      <c r="AB93" s="1"/>
      <c r="AC93" s="1"/>
      <c r="AD93" s="1"/>
      <c r="AE93" s="1"/>
      <c r="AF93" s="1"/>
      <c r="AG93" s="1" t="s">
        <v>136</v>
      </c>
      <c r="AH93" s="1"/>
    </row>
    <row r="94" spans="1:34" ht="30.75" thickBot="1">
      <c r="A94" s="5">
        <v>2</v>
      </c>
      <c r="B94" s="87" t="s">
        <v>253</v>
      </c>
      <c r="C94" s="88"/>
      <c r="D94" s="1">
        <v>223</v>
      </c>
      <c r="E94" s="1">
        <v>997</v>
      </c>
      <c r="F94" s="1">
        <v>1972</v>
      </c>
      <c r="G94" s="1">
        <v>1</v>
      </c>
      <c r="H94" s="1">
        <v>7</v>
      </c>
      <c r="I94" s="1"/>
      <c r="J94" s="1" t="s">
        <v>261</v>
      </c>
      <c r="K94" s="1" t="s">
        <v>262</v>
      </c>
      <c r="L94" s="1" t="s">
        <v>263</v>
      </c>
      <c r="M94" s="1" t="s">
        <v>258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 t="s">
        <v>136</v>
      </c>
      <c r="AH94" s="1"/>
    </row>
    <row r="95" spans="1:34" ht="15.75" thickBot="1">
      <c r="A95" s="5">
        <v>3</v>
      </c>
      <c r="B95" s="87" t="s">
        <v>254</v>
      </c>
      <c r="C95" s="88"/>
      <c r="D95" s="1">
        <v>443</v>
      </c>
      <c r="E95" s="1">
        <v>2331</v>
      </c>
      <c r="F95" s="1">
        <v>2004</v>
      </c>
      <c r="G95" s="1"/>
      <c r="H95" s="1">
        <v>6</v>
      </c>
      <c r="I95" s="1">
        <v>1</v>
      </c>
      <c r="J95" s="1" t="s">
        <v>43</v>
      </c>
      <c r="K95" s="1"/>
      <c r="L95" s="1"/>
      <c r="M95" s="1" t="s">
        <v>258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 t="s">
        <v>136</v>
      </c>
      <c r="AH95" s="1"/>
    </row>
    <row r="96" spans="1:34" ht="15.75" thickBot="1">
      <c r="A96" s="5">
        <v>4</v>
      </c>
      <c r="B96" s="87" t="s">
        <v>255</v>
      </c>
      <c r="C96" s="88"/>
      <c r="D96" s="1">
        <v>253</v>
      </c>
      <c r="E96" s="1">
        <v>1096</v>
      </c>
      <c r="F96" s="1">
        <v>2004</v>
      </c>
      <c r="G96" s="1"/>
      <c r="H96" s="1"/>
      <c r="I96" s="1"/>
      <c r="J96" s="1" t="s">
        <v>43</v>
      </c>
      <c r="K96" s="1"/>
      <c r="L96" s="1"/>
      <c r="M96" s="1"/>
      <c r="N96" s="1"/>
      <c r="O96" s="1"/>
      <c r="P96" s="1"/>
      <c r="Q96" s="1"/>
      <c r="R96" s="43" t="s">
        <v>330</v>
      </c>
      <c r="S96" s="1"/>
      <c r="T96" s="1">
        <v>7</v>
      </c>
      <c r="U96" s="1"/>
      <c r="V96" s="1">
        <v>1</v>
      </c>
      <c r="W96" s="1" t="s">
        <v>312</v>
      </c>
      <c r="X96" s="1" t="s">
        <v>328</v>
      </c>
      <c r="Y96" s="1" t="s">
        <v>314</v>
      </c>
      <c r="Z96" s="1" t="s">
        <v>319</v>
      </c>
      <c r="AA96" s="1"/>
      <c r="AB96" s="1"/>
      <c r="AC96" s="1"/>
      <c r="AD96" s="1"/>
      <c r="AE96" s="1"/>
      <c r="AF96" s="1"/>
      <c r="AG96" s="1" t="s">
        <v>136</v>
      </c>
      <c r="AH96" s="1"/>
    </row>
    <row r="97" spans="1:34" ht="15.75" thickBot="1">
      <c r="A97" s="5">
        <v>5</v>
      </c>
      <c r="B97" s="87" t="s">
        <v>113</v>
      </c>
      <c r="C97" s="88"/>
      <c r="D97" s="1">
        <v>321</v>
      </c>
      <c r="E97" s="1">
        <v>1417</v>
      </c>
      <c r="F97" s="1">
        <v>2004</v>
      </c>
      <c r="G97" s="1"/>
      <c r="H97" s="1"/>
      <c r="I97" s="1"/>
      <c r="J97" s="1" t="s">
        <v>43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 t="s">
        <v>136</v>
      </c>
      <c r="AH97" s="1"/>
    </row>
    <row r="98" spans="1:34" ht="15.75" thickBot="1">
      <c r="A98" s="5">
        <v>6</v>
      </c>
      <c r="B98" s="87" t="s">
        <v>256</v>
      </c>
      <c r="C98" s="88"/>
      <c r="D98" s="1">
        <v>53</v>
      </c>
      <c r="E98" s="1">
        <v>245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 t="s">
        <v>144</v>
      </c>
      <c r="AH98" s="1"/>
    </row>
    <row r="99" spans="1:34" ht="32.25" thickBot="1">
      <c r="A99" s="18"/>
      <c r="B99" s="110" t="s">
        <v>181</v>
      </c>
      <c r="C99" s="111"/>
      <c r="D99" s="18">
        <f>D98+D97+D96+D95+D94+D93</f>
        <v>2478</v>
      </c>
      <c r="E99" s="18">
        <f t="shared" ref="E99:AH99" si="7">E98+E97+E96+E95+E94+E93</f>
        <v>11011</v>
      </c>
      <c r="F99" s="18"/>
      <c r="G99" s="18">
        <f t="shared" si="7"/>
        <v>5</v>
      </c>
      <c r="H99" s="18">
        <f t="shared" si="7"/>
        <v>43</v>
      </c>
      <c r="I99" s="18">
        <f t="shared" si="7"/>
        <v>3</v>
      </c>
      <c r="J99" s="18"/>
      <c r="K99" s="18"/>
      <c r="L99" s="18"/>
      <c r="M99" s="18"/>
      <c r="N99" s="18">
        <f t="shared" si="7"/>
        <v>0</v>
      </c>
      <c r="O99" s="18">
        <f t="shared" si="7"/>
        <v>18</v>
      </c>
      <c r="P99" s="18" t="s">
        <v>259</v>
      </c>
      <c r="Q99" s="18" t="s">
        <v>260</v>
      </c>
      <c r="R99" s="18"/>
      <c r="S99" s="18">
        <f t="shared" si="7"/>
        <v>0</v>
      </c>
      <c r="T99" s="18">
        <f t="shared" si="7"/>
        <v>13</v>
      </c>
      <c r="U99" s="18">
        <f t="shared" si="7"/>
        <v>0</v>
      </c>
      <c r="V99" s="18">
        <f t="shared" si="7"/>
        <v>2</v>
      </c>
      <c r="W99" s="18"/>
      <c r="X99" s="18"/>
      <c r="Y99" s="18" t="s">
        <v>331</v>
      </c>
      <c r="Z99" s="18" t="e">
        <f t="shared" si="7"/>
        <v>#VALUE!</v>
      </c>
      <c r="AA99" s="18">
        <f t="shared" si="7"/>
        <v>0</v>
      </c>
      <c r="AB99" s="18">
        <f t="shared" si="7"/>
        <v>0</v>
      </c>
      <c r="AC99" s="18">
        <f t="shared" si="7"/>
        <v>0</v>
      </c>
      <c r="AD99" s="18">
        <f t="shared" si="7"/>
        <v>0</v>
      </c>
      <c r="AE99" s="18">
        <f t="shared" si="7"/>
        <v>0</v>
      </c>
      <c r="AF99" s="18">
        <f t="shared" si="7"/>
        <v>0</v>
      </c>
      <c r="AG99" s="18"/>
      <c r="AH99" s="18">
        <f t="shared" si="7"/>
        <v>0</v>
      </c>
    </row>
    <row r="100" spans="1:34" ht="16.5" thickBot="1">
      <c r="A100" s="8">
        <v>9</v>
      </c>
      <c r="B100" s="93" t="s">
        <v>264</v>
      </c>
      <c r="C100" s="9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30.75" thickBot="1">
      <c r="A101" s="5">
        <v>1</v>
      </c>
      <c r="B101" s="87" t="s">
        <v>265</v>
      </c>
      <c r="C101" s="88"/>
      <c r="D101" s="1">
        <v>1071</v>
      </c>
      <c r="E101" s="1">
        <v>5656</v>
      </c>
      <c r="F101" s="1"/>
      <c r="G101" s="1"/>
      <c r="H101" s="1"/>
      <c r="I101" s="1"/>
      <c r="J101" s="1"/>
      <c r="K101" s="1"/>
      <c r="L101" s="1"/>
      <c r="M101" s="1"/>
      <c r="N101" s="1"/>
      <c r="O101" s="1">
        <v>7.6</v>
      </c>
      <c r="P101" s="1" t="s">
        <v>270</v>
      </c>
      <c r="Q101" s="1" t="s">
        <v>271</v>
      </c>
      <c r="R101" s="1" t="s">
        <v>332</v>
      </c>
      <c r="S101" s="1"/>
      <c r="T101" s="1">
        <v>1</v>
      </c>
      <c r="U101" s="1"/>
      <c r="V101" s="1">
        <v>3</v>
      </c>
      <c r="W101" s="1" t="s">
        <v>312</v>
      </c>
      <c r="X101" s="1" t="s">
        <v>333</v>
      </c>
      <c r="Y101" s="1" t="s">
        <v>314</v>
      </c>
      <c r="Z101" s="1" t="s">
        <v>319</v>
      </c>
      <c r="AA101" s="1"/>
      <c r="AB101" s="1"/>
      <c r="AC101" s="1"/>
      <c r="AD101" s="1"/>
      <c r="AE101" s="1"/>
      <c r="AF101" s="1"/>
      <c r="AG101" s="1" t="s">
        <v>145</v>
      </c>
      <c r="AH101" s="1"/>
    </row>
    <row r="102" spans="1:34" ht="45.75" thickBot="1">
      <c r="A102" s="5">
        <v>2</v>
      </c>
      <c r="B102" s="87" t="s">
        <v>266</v>
      </c>
      <c r="C102" s="88"/>
      <c r="D102" s="1">
        <v>1016</v>
      </c>
      <c r="E102" s="1">
        <v>5605</v>
      </c>
      <c r="F102" s="1">
        <v>2004</v>
      </c>
      <c r="G102" s="1">
        <v>1</v>
      </c>
      <c r="H102" s="1"/>
      <c r="I102" s="1">
        <v>1</v>
      </c>
      <c r="J102" s="1" t="s">
        <v>261</v>
      </c>
      <c r="K102" s="1" t="s">
        <v>274</v>
      </c>
      <c r="L102" s="1" t="s">
        <v>257</v>
      </c>
      <c r="M102" s="1" t="s">
        <v>258</v>
      </c>
      <c r="N102" s="1"/>
      <c r="O102" s="1">
        <v>16</v>
      </c>
      <c r="P102" s="27" t="s">
        <v>273</v>
      </c>
      <c r="Q102" s="1" t="s">
        <v>272</v>
      </c>
      <c r="R102" s="1" t="s">
        <v>334</v>
      </c>
      <c r="S102" s="1"/>
      <c r="T102" s="1">
        <v>1</v>
      </c>
      <c r="U102" s="1"/>
      <c r="V102" s="1">
        <v>2</v>
      </c>
      <c r="W102" s="1" t="s">
        <v>312</v>
      </c>
      <c r="X102" s="1" t="s">
        <v>328</v>
      </c>
      <c r="Y102" s="1" t="s">
        <v>148</v>
      </c>
      <c r="Z102" s="1" t="s">
        <v>319</v>
      </c>
      <c r="AA102" s="1"/>
      <c r="AB102" s="1"/>
      <c r="AC102" s="1"/>
      <c r="AD102" s="1"/>
      <c r="AE102" s="1"/>
      <c r="AF102" s="1"/>
      <c r="AG102" s="1" t="s">
        <v>145</v>
      </c>
      <c r="AH102" s="1"/>
    </row>
    <row r="103" spans="1:34" ht="15.75" thickBot="1">
      <c r="A103" s="5">
        <v>3</v>
      </c>
      <c r="B103" s="87" t="s">
        <v>267</v>
      </c>
      <c r="C103" s="88"/>
      <c r="D103" s="1">
        <v>216</v>
      </c>
      <c r="E103" s="1">
        <v>1201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 t="s">
        <v>145</v>
      </c>
      <c r="AH103" s="1"/>
    </row>
    <row r="104" spans="1:34" ht="15.75" thickBot="1">
      <c r="A104" s="5">
        <v>4</v>
      </c>
      <c r="B104" s="87" t="s">
        <v>268</v>
      </c>
      <c r="C104" s="88"/>
      <c r="D104" s="1">
        <v>628</v>
      </c>
      <c r="E104" s="1">
        <v>1988</v>
      </c>
      <c r="F104" s="1">
        <v>1974</v>
      </c>
      <c r="G104" s="1">
        <v>1</v>
      </c>
      <c r="H104" s="1">
        <v>65</v>
      </c>
      <c r="I104" s="1">
        <v>1</v>
      </c>
      <c r="J104" s="1" t="s">
        <v>275</v>
      </c>
      <c r="K104" s="1"/>
      <c r="L104" s="1" t="s">
        <v>263</v>
      </c>
      <c r="M104" s="1" t="s">
        <v>258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 t="s">
        <v>145</v>
      </c>
      <c r="AH104" s="1"/>
    </row>
    <row r="105" spans="1:34" ht="30.75" thickBot="1">
      <c r="A105" s="5">
        <v>5</v>
      </c>
      <c r="B105" s="87" t="s">
        <v>269</v>
      </c>
      <c r="C105" s="88"/>
      <c r="D105" s="1">
        <v>395</v>
      </c>
      <c r="E105" s="1">
        <v>1511</v>
      </c>
      <c r="F105" s="1"/>
      <c r="G105" s="1"/>
      <c r="H105" s="1"/>
      <c r="I105" s="1"/>
      <c r="J105" s="1"/>
      <c r="K105" s="1"/>
      <c r="L105" s="1"/>
      <c r="M105" s="1"/>
      <c r="N105" s="1"/>
      <c r="O105" s="1">
        <v>52</v>
      </c>
      <c r="P105" s="1" t="s">
        <v>276</v>
      </c>
      <c r="Q105" s="1" t="s">
        <v>277</v>
      </c>
      <c r="R105" s="1" t="s">
        <v>335</v>
      </c>
      <c r="S105" s="1"/>
      <c r="T105" s="1">
        <v>40</v>
      </c>
      <c r="U105" s="1"/>
      <c r="V105" s="1">
        <v>2</v>
      </c>
      <c r="W105" s="1" t="s">
        <v>312</v>
      </c>
      <c r="X105" s="1" t="s">
        <v>328</v>
      </c>
      <c r="Y105" s="1" t="s">
        <v>314</v>
      </c>
      <c r="Z105" s="1" t="s">
        <v>312</v>
      </c>
      <c r="AA105" s="1"/>
      <c r="AB105" s="1"/>
      <c r="AC105" s="1"/>
      <c r="AD105" s="1" t="s">
        <v>318</v>
      </c>
      <c r="AE105" s="1" t="s">
        <v>336</v>
      </c>
      <c r="AF105" s="1" t="s">
        <v>337</v>
      </c>
      <c r="AG105" s="1" t="s">
        <v>145</v>
      </c>
      <c r="AH105" s="1"/>
    </row>
    <row r="106" spans="1:34" s="19" customFormat="1" ht="16.5" thickBot="1">
      <c r="A106" s="18"/>
      <c r="B106" s="110" t="s">
        <v>181</v>
      </c>
      <c r="C106" s="111"/>
      <c r="D106" s="18">
        <f>D105+D104+D103+D102+D101</f>
        <v>3326</v>
      </c>
      <c r="E106" s="18">
        <f t="shared" ref="E106:AH106" si="8">E105+E104+E103+E102+E101</f>
        <v>15961</v>
      </c>
      <c r="F106" s="18"/>
      <c r="G106" s="18">
        <f t="shared" si="8"/>
        <v>2</v>
      </c>
      <c r="H106" s="18">
        <f t="shared" si="8"/>
        <v>65</v>
      </c>
      <c r="I106" s="18">
        <f t="shared" si="8"/>
        <v>2</v>
      </c>
      <c r="J106" s="18"/>
      <c r="K106" s="18"/>
      <c r="L106" s="18"/>
      <c r="M106" s="18"/>
      <c r="N106" s="18">
        <f t="shared" si="8"/>
        <v>0</v>
      </c>
      <c r="O106" s="18">
        <f t="shared" si="8"/>
        <v>75.599999999999994</v>
      </c>
      <c r="P106" s="18">
        <v>7.2</v>
      </c>
      <c r="Q106" s="18">
        <v>68.400000000000006</v>
      </c>
      <c r="R106" s="18" t="e">
        <f t="shared" si="8"/>
        <v>#VALUE!</v>
      </c>
      <c r="S106" s="18">
        <f t="shared" si="8"/>
        <v>0</v>
      </c>
      <c r="T106" s="18">
        <f t="shared" si="8"/>
        <v>42</v>
      </c>
      <c r="U106" s="18">
        <f t="shared" si="8"/>
        <v>0</v>
      </c>
      <c r="V106" s="18">
        <f t="shared" si="8"/>
        <v>7</v>
      </c>
      <c r="W106" s="18"/>
      <c r="X106" s="18"/>
      <c r="Y106" s="18"/>
      <c r="Z106" s="18"/>
      <c r="AA106" s="18">
        <f t="shared" si="8"/>
        <v>0</v>
      </c>
      <c r="AB106" s="18">
        <f t="shared" si="8"/>
        <v>0</v>
      </c>
      <c r="AC106" s="18">
        <f t="shared" si="8"/>
        <v>0</v>
      </c>
      <c r="AD106" s="18"/>
      <c r="AE106" s="18"/>
      <c r="AF106" s="18"/>
      <c r="AG106" s="18"/>
      <c r="AH106" s="18">
        <f t="shared" si="8"/>
        <v>0</v>
      </c>
    </row>
    <row r="107" spans="1:34" ht="16.5" thickBot="1">
      <c r="A107" s="8">
        <v>10</v>
      </c>
      <c r="B107" s="93" t="s">
        <v>278</v>
      </c>
      <c r="C107" s="9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thickBot="1">
      <c r="A108" s="5">
        <v>1</v>
      </c>
      <c r="B108" s="87" t="s">
        <v>279</v>
      </c>
      <c r="C108" s="88"/>
      <c r="D108" s="1">
        <v>2528</v>
      </c>
      <c r="E108" s="1">
        <v>13058</v>
      </c>
      <c r="F108" s="1">
        <v>1971</v>
      </c>
      <c r="G108" s="1">
        <v>8</v>
      </c>
      <c r="H108" s="1">
        <v>42</v>
      </c>
      <c r="I108" s="1">
        <v>2</v>
      </c>
      <c r="J108" s="1" t="s">
        <v>275</v>
      </c>
      <c r="K108" s="1"/>
      <c r="L108" s="1" t="s">
        <v>263</v>
      </c>
      <c r="M108" s="1" t="s">
        <v>258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 t="s">
        <v>145</v>
      </c>
      <c r="AH108" s="1"/>
    </row>
    <row r="109" spans="1:34" ht="15.75" thickBot="1">
      <c r="A109" s="5">
        <v>2</v>
      </c>
      <c r="B109" s="87" t="s">
        <v>280</v>
      </c>
      <c r="C109" s="88"/>
      <c r="D109" s="1">
        <v>431</v>
      </c>
      <c r="E109" s="1">
        <v>2017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 t="s">
        <v>145</v>
      </c>
      <c r="AH109" s="1"/>
    </row>
    <row r="110" spans="1:34" ht="15.75" thickBot="1">
      <c r="A110" s="5">
        <v>3</v>
      </c>
      <c r="B110" s="87" t="s">
        <v>211</v>
      </c>
      <c r="C110" s="88"/>
      <c r="D110" s="1">
        <v>370</v>
      </c>
      <c r="E110" s="1">
        <v>2123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 t="s">
        <v>145</v>
      </c>
      <c r="AH110" s="1"/>
    </row>
    <row r="111" spans="1:34" ht="15.75" thickBot="1">
      <c r="A111" s="5">
        <v>4</v>
      </c>
      <c r="B111" s="87" t="s">
        <v>281</v>
      </c>
      <c r="C111" s="88"/>
      <c r="D111" s="1">
        <v>287</v>
      </c>
      <c r="E111" s="1">
        <v>1523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 t="s">
        <v>145</v>
      </c>
      <c r="AH111" s="1"/>
    </row>
    <row r="112" spans="1:34" ht="15.75" thickBot="1">
      <c r="A112" s="5">
        <v>5</v>
      </c>
      <c r="B112" s="87" t="s">
        <v>282</v>
      </c>
      <c r="C112" s="88"/>
      <c r="D112" s="1">
        <v>259</v>
      </c>
      <c r="E112" s="1">
        <v>1176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 t="s">
        <v>145</v>
      </c>
      <c r="AH112" s="1"/>
    </row>
    <row r="113" spans="1:34" ht="15.75" thickBot="1">
      <c r="A113" s="5">
        <v>6</v>
      </c>
      <c r="B113" s="87" t="s">
        <v>283</v>
      </c>
      <c r="C113" s="88"/>
      <c r="D113" s="1">
        <v>121</v>
      </c>
      <c r="E113" s="1">
        <v>636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 t="s">
        <v>145</v>
      </c>
      <c r="AH113" s="1"/>
    </row>
    <row r="114" spans="1:34" ht="15.75" thickBot="1">
      <c r="A114" s="5">
        <v>7</v>
      </c>
      <c r="B114" s="87" t="s">
        <v>284</v>
      </c>
      <c r="C114" s="88"/>
      <c r="D114" s="1">
        <v>311</v>
      </c>
      <c r="E114" s="1">
        <v>1506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 t="s">
        <v>145</v>
      </c>
      <c r="AH114" s="1"/>
    </row>
    <row r="115" spans="1:34" ht="15.75" thickBot="1">
      <c r="A115" s="5">
        <v>8</v>
      </c>
      <c r="B115" s="87" t="s">
        <v>285</v>
      </c>
      <c r="C115" s="88"/>
      <c r="D115" s="1">
        <v>286</v>
      </c>
      <c r="E115" s="1">
        <v>1255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 t="s">
        <v>145</v>
      </c>
      <c r="AH115" s="1"/>
    </row>
    <row r="116" spans="1:34" ht="15.75" thickBot="1">
      <c r="A116" s="5">
        <v>9</v>
      </c>
      <c r="B116" s="87" t="s">
        <v>286</v>
      </c>
      <c r="C116" s="88"/>
      <c r="D116" s="1">
        <v>186</v>
      </c>
      <c r="E116" s="1">
        <v>717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 t="s">
        <v>145</v>
      </c>
      <c r="AH116" s="1"/>
    </row>
    <row r="117" spans="1:34" ht="15.75" thickBot="1">
      <c r="A117" s="5">
        <v>10</v>
      </c>
      <c r="B117" s="87" t="s">
        <v>287</v>
      </c>
      <c r="C117" s="88"/>
      <c r="D117" s="1">
        <v>164</v>
      </c>
      <c r="E117" s="1">
        <v>739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 t="s">
        <v>145</v>
      </c>
      <c r="AH117" s="1"/>
    </row>
    <row r="118" spans="1:34" ht="15.75" thickBot="1">
      <c r="A118" s="5">
        <v>11</v>
      </c>
      <c r="B118" s="87" t="s">
        <v>288</v>
      </c>
      <c r="C118" s="88"/>
      <c r="D118" s="1">
        <v>310</v>
      </c>
      <c r="E118" s="1">
        <v>1557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 t="s">
        <v>145</v>
      </c>
      <c r="AH118" s="1"/>
    </row>
    <row r="119" spans="1:34" ht="15.75" thickBot="1">
      <c r="A119" s="5">
        <v>12</v>
      </c>
      <c r="B119" s="87" t="s">
        <v>289</v>
      </c>
      <c r="C119" s="88"/>
      <c r="D119" s="1">
        <v>507</v>
      </c>
      <c r="E119" s="1">
        <v>2754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 t="s">
        <v>145</v>
      </c>
      <c r="AH119" s="1"/>
    </row>
    <row r="120" spans="1:34" s="19" customFormat="1" ht="16.5" thickBot="1">
      <c r="A120" s="18"/>
      <c r="B120" s="110" t="s">
        <v>181</v>
      </c>
      <c r="C120" s="111"/>
      <c r="D120" s="18">
        <f>D119+D118+D117+D116+D115+D114+D113+D112+D111+D110+D109+D108</f>
        <v>5760</v>
      </c>
      <c r="E120" s="18">
        <f t="shared" ref="E120:AH120" si="9">E119+E118+E117+E116+E115+E114+E113+E112+E111+E110+E109+E108</f>
        <v>29061</v>
      </c>
      <c r="F120" s="18"/>
      <c r="G120" s="18">
        <f t="shared" si="9"/>
        <v>8</v>
      </c>
      <c r="H120" s="18">
        <f t="shared" si="9"/>
        <v>42</v>
      </c>
      <c r="I120" s="18">
        <f t="shared" si="9"/>
        <v>2</v>
      </c>
      <c r="J120" s="18"/>
      <c r="K120" s="18">
        <f t="shared" si="9"/>
        <v>0</v>
      </c>
      <c r="L120" s="18"/>
      <c r="M120" s="18"/>
      <c r="N120" s="18">
        <f t="shared" si="9"/>
        <v>0</v>
      </c>
      <c r="O120" s="18">
        <f t="shared" si="9"/>
        <v>0</v>
      </c>
      <c r="P120" s="18">
        <f t="shared" si="9"/>
        <v>0</v>
      </c>
      <c r="Q120" s="18">
        <f t="shared" si="9"/>
        <v>0</v>
      </c>
      <c r="R120" s="18">
        <f t="shared" si="9"/>
        <v>0</v>
      </c>
      <c r="S120" s="18">
        <f t="shared" si="9"/>
        <v>0</v>
      </c>
      <c r="T120" s="18">
        <f t="shared" si="9"/>
        <v>0</v>
      </c>
      <c r="U120" s="18">
        <f t="shared" si="9"/>
        <v>0</v>
      </c>
      <c r="V120" s="18">
        <f t="shared" si="9"/>
        <v>0</v>
      </c>
      <c r="W120" s="18">
        <f t="shared" si="9"/>
        <v>0</v>
      </c>
      <c r="X120" s="18">
        <f t="shared" si="9"/>
        <v>0</v>
      </c>
      <c r="Y120" s="18">
        <f t="shared" si="9"/>
        <v>0</v>
      </c>
      <c r="Z120" s="18">
        <f t="shared" si="9"/>
        <v>0</v>
      </c>
      <c r="AA120" s="18">
        <f t="shared" si="9"/>
        <v>0</v>
      </c>
      <c r="AB120" s="18">
        <f t="shared" si="9"/>
        <v>0</v>
      </c>
      <c r="AC120" s="18">
        <f t="shared" si="9"/>
        <v>0</v>
      </c>
      <c r="AD120" s="18">
        <f t="shared" si="9"/>
        <v>0</v>
      </c>
      <c r="AE120" s="18">
        <f t="shared" si="9"/>
        <v>0</v>
      </c>
      <c r="AF120" s="18">
        <f t="shared" si="9"/>
        <v>0</v>
      </c>
      <c r="AG120" s="18"/>
      <c r="AH120" s="18">
        <f t="shared" si="9"/>
        <v>0</v>
      </c>
    </row>
    <row r="121" spans="1:34" ht="16.5" thickBot="1">
      <c r="A121" s="8">
        <v>11</v>
      </c>
      <c r="B121" s="93" t="s">
        <v>290</v>
      </c>
      <c r="C121" s="9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30.75" thickBot="1">
      <c r="A122" s="5">
        <v>1</v>
      </c>
      <c r="B122" s="87" t="s">
        <v>291</v>
      </c>
      <c r="C122" s="88"/>
      <c r="D122" s="1">
        <v>938</v>
      </c>
      <c r="E122" s="1">
        <v>4275</v>
      </c>
      <c r="F122" s="1">
        <v>1972</v>
      </c>
      <c r="G122" s="1">
        <v>2</v>
      </c>
      <c r="H122" s="1"/>
      <c r="I122" s="1">
        <v>1</v>
      </c>
      <c r="J122" s="1" t="s">
        <v>261</v>
      </c>
      <c r="K122" s="1" t="s">
        <v>304</v>
      </c>
      <c r="L122" s="1" t="s">
        <v>257</v>
      </c>
      <c r="M122" s="1" t="s">
        <v>258</v>
      </c>
      <c r="N122" s="1" t="s">
        <v>305</v>
      </c>
      <c r="O122" s="1"/>
      <c r="P122" s="1"/>
      <c r="Q122" s="1"/>
      <c r="R122" s="1" t="s">
        <v>338</v>
      </c>
      <c r="S122" s="1"/>
      <c r="T122" s="1">
        <v>22</v>
      </c>
      <c r="U122" s="1"/>
      <c r="V122" s="1">
        <v>1</v>
      </c>
      <c r="W122" s="1" t="s">
        <v>312</v>
      </c>
      <c r="X122" s="1" t="s">
        <v>328</v>
      </c>
      <c r="Y122" s="1">
        <v>500</v>
      </c>
      <c r="Z122" s="1" t="s">
        <v>319</v>
      </c>
      <c r="AA122" s="1"/>
      <c r="AB122" s="1"/>
      <c r="AC122" s="1"/>
      <c r="AD122" s="1"/>
      <c r="AE122" s="1"/>
      <c r="AF122" s="1"/>
      <c r="AG122" s="1" t="s">
        <v>136</v>
      </c>
      <c r="AH122" s="1"/>
    </row>
    <row r="123" spans="1:34" ht="15.75" thickBot="1">
      <c r="A123" s="5">
        <v>2</v>
      </c>
      <c r="B123" s="87" t="s">
        <v>292</v>
      </c>
      <c r="C123" s="88"/>
      <c r="D123" s="1">
        <v>51</v>
      </c>
      <c r="E123" s="1">
        <v>192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thickBot="1">
      <c r="A124" s="5">
        <v>3</v>
      </c>
      <c r="B124" s="87" t="s">
        <v>293</v>
      </c>
      <c r="C124" s="88"/>
      <c r="D124" s="1">
        <v>170</v>
      </c>
      <c r="E124" s="1">
        <v>987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thickBot="1">
      <c r="A125" s="5">
        <v>4</v>
      </c>
      <c r="B125" s="87" t="s">
        <v>294</v>
      </c>
      <c r="C125" s="88"/>
      <c r="D125" s="1">
        <v>138</v>
      </c>
      <c r="E125" s="1">
        <v>883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thickBot="1">
      <c r="A126" s="5">
        <v>5</v>
      </c>
      <c r="B126" s="87" t="s">
        <v>295</v>
      </c>
      <c r="C126" s="88"/>
      <c r="D126" s="1">
        <v>244</v>
      </c>
      <c r="E126" s="1">
        <v>1338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thickBot="1">
      <c r="A127" s="5">
        <v>6</v>
      </c>
      <c r="B127" s="87" t="s">
        <v>296</v>
      </c>
      <c r="C127" s="88"/>
      <c r="D127" s="1">
        <v>470</v>
      </c>
      <c r="E127" s="1">
        <v>2497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 t="s">
        <v>339</v>
      </c>
      <c r="S127" s="1"/>
      <c r="T127" s="1">
        <v>8</v>
      </c>
      <c r="U127" s="1"/>
      <c r="V127" s="1">
        <v>1</v>
      </c>
      <c r="W127" s="1" t="s">
        <v>312</v>
      </c>
      <c r="X127" s="1" t="s">
        <v>328</v>
      </c>
      <c r="Y127" s="1">
        <v>200</v>
      </c>
      <c r="Z127" s="1" t="s">
        <v>319</v>
      </c>
      <c r="AA127" s="1"/>
      <c r="AB127" s="1"/>
      <c r="AC127" s="1"/>
      <c r="AD127" s="1"/>
      <c r="AE127" s="1"/>
      <c r="AF127" s="1"/>
      <c r="AG127" s="1" t="s">
        <v>145</v>
      </c>
      <c r="AH127" s="1"/>
    </row>
    <row r="128" spans="1:34" ht="15.75" thickBot="1">
      <c r="A128" s="5">
        <v>7</v>
      </c>
      <c r="B128" s="87" t="s">
        <v>297</v>
      </c>
      <c r="C128" s="88"/>
      <c r="D128" s="1">
        <v>133</v>
      </c>
      <c r="E128" s="1">
        <v>816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 t="s">
        <v>145</v>
      </c>
      <c r="AH128" s="1"/>
    </row>
    <row r="129" spans="1:34" ht="15.75" thickBot="1">
      <c r="A129" s="5">
        <v>8</v>
      </c>
      <c r="B129" s="87" t="s">
        <v>298</v>
      </c>
      <c r="C129" s="88"/>
      <c r="D129" s="1">
        <v>45</v>
      </c>
      <c r="E129" s="1">
        <v>227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 t="s">
        <v>144</v>
      </c>
      <c r="AH129" s="1"/>
    </row>
    <row r="130" spans="1:34" ht="30.75" thickBot="1">
      <c r="A130" s="5">
        <v>9</v>
      </c>
      <c r="B130" s="87" t="s">
        <v>299</v>
      </c>
      <c r="C130" s="88"/>
      <c r="D130" s="1">
        <v>460</v>
      </c>
      <c r="E130" s="1">
        <v>2317</v>
      </c>
      <c r="F130" s="1">
        <v>1969</v>
      </c>
      <c r="G130" s="1">
        <v>1</v>
      </c>
      <c r="H130" s="1"/>
      <c r="I130" s="1">
        <v>1</v>
      </c>
      <c r="J130" s="1" t="s">
        <v>261</v>
      </c>
      <c r="K130" s="1" t="s">
        <v>306</v>
      </c>
      <c r="L130" s="1" t="s">
        <v>263</v>
      </c>
      <c r="M130" s="1" t="s">
        <v>258</v>
      </c>
      <c r="N130" s="1"/>
      <c r="O130" s="1">
        <v>3.5</v>
      </c>
      <c r="P130" s="1" t="s">
        <v>307</v>
      </c>
      <c r="Q130" s="1" t="s">
        <v>308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 t="s">
        <v>145</v>
      </c>
      <c r="AH130" s="1"/>
    </row>
    <row r="131" spans="1:34" ht="15.75" thickBot="1">
      <c r="A131" s="5">
        <v>10</v>
      </c>
      <c r="B131" s="87" t="s">
        <v>300</v>
      </c>
      <c r="C131" s="88"/>
      <c r="D131" s="1">
        <v>183</v>
      </c>
      <c r="E131" s="1">
        <v>1195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 t="s">
        <v>144</v>
      </c>
      <c r="AH131" s="1"/>
    </row>
    <row r="132" spans="1:34" ht="30.75" thickBot="1">
      <c r="A132" s="5">
        <v>11</v>
      </c>
      <c r="B132" s="87" t="s">
        <v>301</v>
      </c>
      <c r="C132" s="88"/>
      <c r="D132" s="1">
        <v>193</v>
      </c>
      <c r="E132" s="1">
        <v>1112</v>
      </c>
      <c r="F132" s="1">
        <v>1969</v>
      </c>
      <c r="G132" s="1">
        <v>1</v>
      </c>
      <c r="H132" s="1"/>
      <c r="I132" s="1">
        <v>1</v>
      </c>
      <c r="J132" s="1" t="s">
        <v>261</v>
      </c>
      <c r="K132" s="1" t="s">
        <v>306</v>
      </c>
      <c r="L132" s="1" t="s">
        <v>263</v>
      </c>
      <c r="M132" s="1" t="s">
        <v>258</v>
      </c>
      <c r="N132" s="1"/>
      <c r="O132" s="1">
        <v>3.5</v>
      </c>
      <c r="P132" s="1" t="s">
        <v>310</v>
      </c>
      <c r="Q132" s="1" t="s">
        <v>309</v>
      </c>
      <c r="R132" s="43" t="s">
        <v>340</v>
      </c>
      <c r="S132" s="1"/>
      <c r="T132" s="1"/>
      <c r="U132" s="1"/>
      <c r="V132" s="1">
        <v>1</v>
      </c>
      <c r="W132" s="1" t="s">
        <v>341</v>
      </c>
      <c r="X132" s="1" t="s">
        <v>333</v>
      </c>
      <c r="Y132" s="1">
        <v>30</v>
      </c>
      <c r="Z132" s="1" t="s">
        <v>144</v>
      </c>
      <c r="AA132" s="1"/>
      <c r="AB132" s="1"/>
      <c r="AC132" s="1"/>
      <c r="AD132" s="1"/>
      <c r="AE132" s="1"/>
      <c r="AF132" s="1"/>
      <c r="AG132" s="1" t="s">
        <v>145</v>
      </c>
      <c r="AH132" s="1"/>
    </row>
    <row r="133" spans="1:34" ht="15.75" thickBot="1">
      <c r="A133" s="5">
        <v>12</v>
      </c>
      <c r="B133" s="87" t="s">
        <v>302</v>
      </c>
      <c r="C133" s="88"/>
      <c r="D133" s="1">
        <v>246</v>
      </c>
      <c r="E133" s="1">
        <v>1318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 t="s">
        <v>144</v>
      </c>
      <c r="AH133" s="1"/>
    </row>
    <row r="134" spans="1:34" ht="15.75" thickBot="1">
      <c r="A134" s="5">
        <v>13</v>
      </c>
      <c r="B134" s="87" t="s">
        <v>303</v>
      </c>
      <c r="C134" s="88"/>
      <c r="D134" s="1">
        <v>62</v>
      </c>
      <c r="E134" s="1">
        <v>492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 t="s">
        <v>144</v>
      </c>
      <c r="AH134" s="1"/>
    </row>
    <row r="135" spans="1:34" ht="16.5" thickBot="1">
      <c r="A135" s="18"/>
      <c r="B135" s="110" t="s">
        <v>181</v>
      </c>
      <c r="C135" s="111"/>
      <c r="D135" s="18">
        <f>D134+D133+D132+D131+D130+D129+D128+D127+D126+D125+D124+D123+D122</f>
        <v>3333</v>
      </c>
      <c r="E135" s="18">
        <f>E134+E133+E132+E131+E130+E129+E128+E127+E126+E125+E124+E123+E122</f>
        <v>17649</v>
      </c>
      <c r="F135" s="18"/>
      <c r="G135" s="18">
        <f>G134+G133+G132+G131+G130+G129+G128+G127+G126+G125+G124+G123+G122</f>
        <v>4</v>
      </c>
      <c r="H135" s="18"/>
      <c r="I135" s="18">
        <f>I134+I133+I132+I131+I130+I129+I128+I127+I126+I125+I124+I123+I122</f>
        <v>3</v>
      </c>
      <c r="J135" s="18"/>
      <c r="K135" s="18"/>
      <c r="L135" s="18"/>
      <c r="M135" s="18"/>
      <c r="N135" s="18"/>
      <c r="O135" s="18">
        <f>O134+O133+O132+O131+O130+O129+O128+O127+O126+O125+O124+O123+O122</f>
        <v>7</v>
      </c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</row>
    <row r="136" spans="1:34">
      <c r="A136" s="107">
        <v>10</v>
      </c>
      <c r="B136" s="112" t="s">
        <v>342</v>
      </c>
      <c r="C136" s="113"/>
      <c r="D136" s="107">
        <f>D135+D120+D106+D99+D91+D76+D69+D57+D47+D34+D26</f>
        <v>31081</v>
      </c>
      <c r="E136" s="107">
        <f t="shared" ref="E136:AH136" si="10">E135+E120+E106+E99+E91+E76+E69+E57+E47+E34+E26</f>
        <v>144954</v>
      </c>
      <c r="F136" s="107">
        <f t="shared" si="10"/>
        <v>0</v>
      </c>
      <c r="G136" s="107">
        <f t="shared" si="10"/>
        <v>29</v>
      </c>
      <c r="H136" s="107">
        <f t="shared" si="10"/>
        <v>189</v>
      </c>
      <c r="I136" s="107">
        <f t="shared" si="10"/>
        <v>13</v>
      </c>
      <c r="J136" s="107">
        <f t="shared" si="10"/>
        <v>2</v>
      </c>
      <c r="K136" s="107">
        <f t="shared" si="10"/>
        <v>0</v>
      </c>
      <c r="L136" s="107">
        <f t="shared" si="10"/>
        <v>0</v>
      </c>
      <c r="M136" s="107">
        <f t="shared" si="10"/>
        <v>0</v>
      </c>
      <c r="N136" s="107">
        <f t="shared" si="10"/>
        <v>0</v>
      </c>
      <c r="O136" s="107">
        <f t="shared" si="10"/>
        <v>218.29999999999998</v>
      </c>
      <c r="P136" s="107" t="e">
        <f t="shared" si="10"/>
        <v>#VALUE!</v>
      </c>
      <c r="Q136" s="107" t="e">
        <f t="shared" si="10"/>
        <v>#VALUE!</v>
      </c>
      <c r="R136" s="107" t="e">
        <f t="shared" si="10"/>
        <v>#VALUE!</v>
      </c>
      <c r="S136" s="107" t="e">
        <f t="shared" si="10"/>
        <v>#VALUE!</v>
      </c>
      <c r="T136" s="107">
        <f t="shared" si="10"/>
        <v>217</v>
      </c>
      <c r="U136" s="107">
        <f t="shared" si="10"/>
        <v>3</v>
      </c>
      <c r="V136" s="107">
        <f t="shared" si="10"/>
        <v>22</v>
      </c>
      <c r="W136" s="107" t="e">
        <f t="shared" si="10"/>
        <v>#VALUE!</v>
      </c>
      <c r="X136" s="107" t="e">
        <f t="shared" si="10"/>
        <v>#VALUE!</v>
      </c>
      <c r="Y136" s="107" t="e">
        <f t="shared" si="10"/>
        <v>#VALUE!</v>
      </c>
      <c r="Z136" s="107" t="e">
        <f t="shared" si="10"/>
        <v>#VALUE!</v>
      </c>
      <c r="AA136" s="107">
        <f t="shared" si="10"/>
        <v>0</v>
      </c>
      <c r="AB136" s="107">
        <f t="shared" si="10"/>
        <v>0</v>
      </c>
      <c r="AC136" s="107">
        <f t="shared" si="10"/>
        <v>0</v>
      </c>
      <c r="AD136" s="107">
        <f t="shared" si="10"/>
        <v>0</v>
      </c>
      <c r="AE136" s="107">
        <f t="shared" si="10"/>
        <v>0</v>
      </c>
      <c r="AF136" s="107">
        <f t="shared" si="10"/>
        <v>0</v>
      </c>
      <c r="AG136" s="107">
        <f t="shared" si="10"/>
        <v>0</v>
      </c>
      <c r="AH136" s="107">
        <f t="shared" si="10"/>
        <v>0</v>
      </c>
    </row>
    <row r="137" spans="1:34">
      <c r="A137" s="108"/>
      <c r="B137" s="114"/>
      <c r="C137" s="115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</row>
    <row r="138" spans="1:34">
      <c r="A138" s="108"/>
      <c r="B138" s="114"/>
      <c r="C138" s="115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</row>
    <row r="139" spans="1:34" ht="15.75" thickBot="1">
      <c r="A139" s="109"/>
      <c r="B139" s="116"/>
      <c r="C139" s="117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</row>
  </sheetData>
  <mergeCells count="181">
    <mergeCell ref="AC136:AC139"/>
    <mergeCell ref="AD136:AD139"/>
    <mergeCell ref="AE136:AE139"/>
    <mergeCell ref="AF136:AF139"/>
    <mergeCell ref="AG136:AG139"/>
    <mergeCell ref="AH136:AH139"/>
    <mergeCell ref="T136:T139"/>
    <mergeCell ref="U136:U139"/>
    <mergeCell ref="V136:V139"/>
    <mergeCell ref="W136:W139"/>
    <mergeCell ref="X136:X139"/>
    <mergeCell ref="Y136:Y139"/>
    <mergeCell ref="Z136:Z139"/>
    <mergeCell ref="AA136:AA139"/>
    <mergeCell ref="AB136:AB139"/>
    <mergeCell ref="K136:K139"/>
    <mergeCell ref="L136:L139"/>
    <mergeCell ref="M136:M139"/>
    <mergeCell ref="N136:N139"/>
    <mergeCell ref="O136:O139"/>
    <mergeCell ref="P136:P139"/>
    <mergeCell ref="Q136:Q139"/>
    <mergeCell ref="R136:R139"/>
    <mergeCell ref="S136:S139"/>
    <mergeCell ref="A136:A139"/>
    <mergeCell ref="B136:C139"/>
    <mergeCell ref="D136:D139"/>
    <mergeCell ref="E136:E139"/>
    <mergeCell ref="F136:F139"/>
    <mergeCell ref="G136:G139"/>
    <mergeCell ref="H136:H139"/>
    <mergeCell ref="I136:I139"/>
    <mergeCell ref="J136:J139"/>
    <mergeCell ref="B133:C133"/>
    <mergeCell ref="B134:C134"/>
    <mergeCell ref="B135:C135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8:C78"/>
    <mergeCell ref="B67:C67"/>
    <mergeCell ref="B69:C69"/>
    <mergeCell ref="B71:C71"/>
    <mergeCell ref="B72:C72"/>
    <mergeCell ref="B73:C73"/>
    <mergeCell ref="B85:C85"/>
    <mergeCell ref="B86:C86"/>
    <mergeCell ref="B87:C87"/>
    <mergeCell ref="B58:C58"/>
    <mergeCell ref="B59:C59"/>
    <mergeCell ref="B60:C60"/>
    <mergeCell ref="B61:C61"/>
    <mergeCell ref="B62:C62"/>
    <mergeCell ref="B74:C74"/>
    <mergeCell ref="B75:C75"/>
    <mergeCell ref="B76:C76"/>
    <mergeCell ref="B77:C77"/>
    <mergeCell ref="B68:C68"/>
    <mergeCell ref="B70:C70"/>
    <mergeCell ref="B52:C52"/>
    <mergeCell ref="B53:C53"/>
    <mergeCell ref="B54:C54"/>
    <mergeCell ref="B55:C55"/>
    <mergeCell ref="B56:C56"/>
    <mergeCell ref="B57:C57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6:C3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23:C23"/>
    <mergeCell ref="B12:C12"/>
    <mergeCell ref="B13:C13"/>
    <mergeCell ref="B14:C14"/>
    <mergeCell ref="B15:C15"/>
    <mergeCell ref="B16:C16"/>
    <mergeCell ref="B17:C17"/>
    <mergeCell ref="B30:C30"/>
    <mergeCell ref="B31:C31"/>
    <mergeCell ref="A8:A9"/>
    <mergeCell ref="B8:C9"/>
    <mergeCell ref="D8:D9"/>
    <mergeCell ref="E8:E9"/>
    <mergeCell ref="F8:F9"/>
    <mergeCell ref="G8:G9"/>
    <mergeCell ref="B10:C10"/>
    <mergeCell ref="B11:C11"/>
    <mergeCell ref="H8:H9"/>
    <mergeCell ref="AG8:AH8"/>
    <mergeCell ref="B63:C63"/>
    <mergeCell ref="B64:C64"/>
    <mergeCell ref="B65:C65"/>
    <mergeCell ref="B66:C66"/>
    <mergeCell ref="I8:K8"/>
    <mergeCell ref="L8:L9"/>
    <mergeCell ref="M8:M9"/>
    <mergeCell ref="N8:N9"/>
    <mergeCell ref="O8:Q8"/>
    <mergeCell ref="R8:R9"/>
    <mergeCell ref="S8:S9"/>
    <mergeCell ref="T8:T9"/>
    <mergeCell ref="U8:U9"/>
    <mergeCell ref="V8:Z8"/>
    <mergeCell ref="AA8:AC8"/>
    <mergeCell ref="AD8:AD9"/>
    <mergeCell ref="AE8:AE9"/>
    <mergeCell ref="AF8:AF9"/>
    <mergeCell ref="B18:C18"/>
    <mergeCell ref="B19:C19"/>
    <mergeCell ref="B20:C20"/>
    <mergeCell ref="B21:C21"/>
    <mergeCell ref="B22:C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I348"/>
  <sheetViews>
    <sheetView workbookViewId="0">
      <pane xSplit="9" ySplit="9" topLeftCell="J67" activePane="bottomRight" state="frozen"/>
      <selection pane="topRight" activeCell="J1" sqref="J1"/>
      <selection pane="bottomLeft" activeCell="A10" sqref="A10"/>
      <selection pane="bottomRight" sqref="A1:XFD74"/>
    </sheetView>
  </sheetViews>
  <sheetFormatPr defaultRowHeight="15"/>
  <cols>
    <col min="1" max="1" width="3.28515625" customWidth="1"/>
    <col min="3" max="3" width="12.42578125" customWidth="1"/>
    <col min="4" max="4" width="12.7109375" customWidth="1"/>
    <col min="7" max="7" width="11.5703125" customWidth="1"/>
    <col min="9" max="9" width="8.85546875" customWidth="1"/>
    <col min="13" max="13" width="10.28515625" customWidth="1"/>
  </cols>
  <sheetData>
    <row r="1" spans="1:34" ht="18.75">
      <c r="B1" s="23"/>
      <c r="C1" s="23"/>
      <c r="D1" s="23"/>
      <c r="E1" s="23"/>
      <c r="F1" s="23"/>
      <c r="G1" s="23" t="s">
        <v>161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1"/>
    </row>
    <row r="2" spans="1:34" ht="18.75">
      <c r="B2" s="23" t="s">
        <v>164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1"/>
    </row>
    <row r="3" spans="1:34" hidden="1"/>
    <row r="4" spans="1:34" ht="1.5" customHeight="1" thickBot="1"/>
    <row r="5" spans="1:34" ht="15.75" hidden="1" thickBot="1"/>
    <row r="6" spans="1:34" ht="15.75" hidden="1" thickBot="1"/>
    <row r="7" spans="1:34" ht="15.75" hidden="1" thickBot="1"/>
    <row r="8" spans="1:34" ht="28.5" customHeight="1" thickBot="1">
      <c r="A8" s="81" t="s">
        <v>0</v>
      </c>
      <c r="B8" s="83" t="s">
        <v>1</v>
      </c>
      <c r="C8" s="84"/>
      <c r="D8" s="76" t="s">
        <v>2</v>
      </c>
      <c r="E8" s="76" t="s">
        <v>3</v>
      </c>
      <c r="F8" s="76" t="s">
        <v>4</v>
      </c>
      <c r="G8" s="76" t="s">
        <v>5</v>
      </c>
      <c r="H8" s="76" t="s">
        <v>8</v>
      </c>
      <c r="I8" s="78" t="s">
        <v>7</v>
      </c>
      <c r="J8" s="79"/>
      <c r="K8" s="80"/>
      <c r="L8" s="76" t="s">
        <v>11</v>
      </c>
      <c r="M8" s="76" t="s">
        <v>12</v>
      </c>
      <c r="N8" s="76" t="s">
        <v>13</v>
      </c>
      <c r="O8" s="78" t="s">
        <v>17</v>
      </c>
      <c r="P8" s="79"/>
      <c r="Q8" s="80"/>
      <c r="R8" s="76" t="s">
        <v>91</v>
      </c>
      <c r="S8" s="76" t="s">
        <v>92</v>
      </c>
      <c r="T8" s="76" t="s">
        <v>93</v>
      </c>
      <c r="U8" s="76" t="s">
        <v>94</v>
      </c>
      <c r="V8" s="105" t="s">
        <v>95</v>
      </c>
      <c r="W8" s="106"/>
      <c r="X8" s="106"/>
      <c r="Y8" s="106"/>
      <c r="Z8" s="106"/>
      <c r="AA8" s="78" t="s">
        <v>101</v>
      </c>
      <c r="AB8" s="79"/>
      <c r="AC8" s="80"/>
      <c r="AD8" s="76" t="s">
        <v>104</v>
      </c>
      <c r="AE8" s="76" t="s">
        <v>105</v>
      </c>
      <c r="AF8" s="76" t="s">
        <v>106</v>
      </c>
      <c r="AG8" s="78" t="s">
        <v>107</v>
      </c>
      <c r="AH8" s="80"/>
    </row>
    <row r="9" spans="1:34" ht="131.25" customHeight="1" thickBot="1">
      <c r="A9" s="82"/>
      <c r="B9" s="85"/>
      <c r="C9" s="86"/>
      <c r="D9" s="77"/>
      <c r="E9" s="77"/>
      <c r="F9" s="77"/>
      <c r="G9" s="77"/>
      <c r="H9" s="77"/>
      <c r="I9" s="3" t="s">
        <v>6</v>
      </c>
      <c r="J9" s="3" t="s">
        <v>9</v>
      </c>
      <c r="K9" s="3" t="s">
        <v>10</v>
      </c>
      <c r="L9" s="77"/>
      <c r="M9" s="77"/>
      <c r="N9" s="77"/>
      <c r="O9" s="4" t="s">
        <v>14</v>
      </c>
      <c r="P9" s="4" t="s">
        <v>15</v>
      </c>
      <c r="Q9" s="4" t="s">
        <v>16</v>
      </c>
      <c r="R9" s="77"/>
      <c r="S9" s="77"/>
      <c r="T9" s="77"/>
      <c r="U9" s="77"/>
      <c r="V9" s="16" t="s">
        <v>100</v>
      </c>
      <c r="W9" s="16" t="s">
        <v>96</v>
      </c>
      <c r="X9" s="16" t="s">
        <v>97</v>
      </c>
      <c r="Y9" s="16" t="s">
        <v>98</v>
      </c>
      <c r="Z9" s="16" t="s">
        <v>99</v>
      </c>
      <c r="AA9" s="3" t="s">
        <v>100</v>
      </c>
      <c r="AB9" s="3" t="s">
        <v>102</v>
      </c>
      <c r="AC9" s="3" t="s">
        <v>103</v>
      </c>
      <c r="AD9" s="77"/>
      <c r="AE9" s="77"/>
      <c r="AF9" s="77"/>
      <c r="AG9" s="17" t="s">
        <v>108</v>
      </c>
      <c r="AH9" s="17" t="s">
        <v>109</v>
      </c>
    </row>
    <row r="10" spans="1:34" ht="15.75" customHeight="1" thickBot="1">
      <c r="A10" s="2">
        <v>1</v>
      </c>
      <c r="B10" s="91">
        <v>2</v>
      </c>
      <c r="C10" s="92"/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S10" s="2">
        <v>18</v>
      </c>
      <c r="T10" s="2">
        <v>19</v>
      </c>
      <c r="U10" s="2">
        <v>20</v>
      </c>
      <c r="V10" s="2">
        <v>21</v>
      </c>
      <c r="W10" s="2">
        <v>22</v>
      </c>
      <c r="X10" s="2">
        <v>23</v>
      </c>
      <c r="Y10" s="2">
        <v>24</v>
      </c>
      <c r="Z10" s="2">
        <v>25</v>
      </c>
      <c r="AA10" s="2">
        <v>26</v>
      </c>
      <c r="AB10" s="2">
        <v>27</v>
      </c>
      <c r="AC10" s="2">
        <v>28</v>
      </c>
      <c r="AD10" s="2">
        <v>29</v>
      </c>
      <c r="AE10" s="2">
        <v>30</v>
      </c>
      <c r="AF10" s="2">
        <v>31</v>
      </c>
      <c r="AG10" s="2">
        <v>32</v>
      </c>
      <c r="AH10" s="2">
        <v>33</v>
      </c>
    </row>
    <row r="11" spans="1:34" ht="16.5" thickBot="1">
      <c r="A11" s="8">
        <v>1</v>
      </c>
      <c r="B11" s="93" t="s">
        <v>343</v>
      </c>
      <c r="C11" s="9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30.75" customHeight="1" thickBot="1">
      <c r="A12" s="5">
        <v>1</v>
      </c>
      <c r="B12" s="87" t="s">
        <v>185</v>
      </c>
      <c r="C12" s="88"/>
      <c r="D12" s="1">
        <v>205</v>
      </c>
      <c r="E12" s="1">
        <v>1122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5.75" thickBot="1">
      <c r="A13" s="5">
        <v>2</v>
      </c>
      <c r="B13" s="87" t="s">
        <v>344</v>
      </c>
      <c r="C13" s="88"/>
      <c r="D13" s="1">
        <v>686</v>
      </c>
      <c r="E13" s="1">
        <v>3081</v>
      </c>
      <c r="F13" s="1">
        <v>2005</v>
      </c>
      <c r="G13" s="1">
        <v>4</v>
      </c>
      <c r="H13" s="1"/>
      <c r="I13" s="1"/>
      <c r="J13" s="1" t="s">
        <v>43</v>
      </c>
      <c r="K13" s="1"/>
      <c r="L13" s="1" t="s">
        <v>257</v>
      </c>
      <c r="M13" s="1" t="s">
        <v>312</v>
      </c>
      <c r="N13" s="1" t="s">
        <v>319</v>
      </c>
      <c r="O13" s="1">
        <v>22.5</v>
      </c>
      <c r="P13" s="1">
        <v>4.55</v>
      </c>
      <c r="Q13" s="1">
        <v>18</v>
      </c>
      <c r="R13" s="1">
        <v>64</v>
      </c>
      <c r="S13" s="1"/>
      <c r="T13" s="1">
        <v>2</v>
      </c>
      <c r="U13" s="1"/>
      <c r="V13" s="1"/>
      <c r="W13" s="1" t="s">
        <v>397</v>
      </c>
      <c r="X13" s="1" t="s">
        <v>328</v>
      </c>
      <c r="Y13" s="1">
        <v>250</v>
      </c>
      <c r="Z13" s="1" t="s">
        <v>398</v>
      </c>
      <c r="AA13" s="1"/>
      <c r="AB13" s="1"/>
      <c r="AC13" s="1"/>
      <c r="AD13" s="1" t="s">
        <v>125</v>
      </c>
      <c r="AE13" s="1" t="s">
        <v>135</v>
      </c>
      <c r="AF13" s="1" t="s">
        <v>399</v>
      </c>
      <c r="AG13" s="1" t="s">
        <v>400</v>
      </c>
      <c r="AH13" s="1" t="s">
        <v>130</v>
      </c>
    </row>
    <row r="14" spans="1:34" ht="15.75" customHeight="1" thickBot="1">
      <c r="A14" s="5">
        <v>3</v>
      </c>
      <c r="B14" s="87" t="s">
        <v>345</v>
      </c>
      <c r="C14" s="88"/>
      <c r="D14" s="1">
        <v>117</v>
      </c>
      <c r="E14" s="1">
        <v>520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5.75" thickBot="1">
      <c r="A15" s="5">
        <v>4</v>
      </c>
      <c r="B15" s="87" t="s">
        <v>346</v>
      </c>
      <c r="C15" s="88"/>
      <c r="D15" s="1">
        <v>226</v>
      </c>
      <c r="E15" s="1">
        <v>1298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19" customFormat="1" ht="15.75" customHeight="1" thickBot="1">
      <c r="A16" s="40"/>
      <c r="B16" s="135" t="s">
        <v>181</v>
      </c>
      <c r="C16" s="136"/>
      <c r="D16" s="18">
        <f>D15+D14+D13+D12</f>
        <v>1234</v>
      </c>
      <c r="E16" s="18">
        <f>E15+E14+E13+E12</f>
        <v>6021</v>
      </c>
      <c r="F16" s="18"/>
      <c r="G16" s="18">
        <f>G15+G14+G13+G12</f>
        <v>4</v>
      </c>
      <c r="H16" s="18"/>
      <c r="I16" s="18"/>
      <c r="J16" s="18"/>
      <c r="K16" s="18"/>
      <c r="L16" s="18"/>
      <c r="M16" s="18"/>
      <c r="N16" s="18"/>
      <c r="O16" s="18">
        <f>O13</f>
        <v>22.5</v>
      </c>
      <c r="P16" s="18">
        <f t="shared" ref="P16:R16" si="0">P13</f>
        <v>4.55</v>
      </c>
      <c r="Q16" s="18">
        <f t="shared" si="0"/>
        <v>18</v>
      </c>
      <c r="R16" s="18">
        <f t="shared" si="0"/>
        <v>64</v>
      </c>
      <c r="S16" s="18"/>
      <c r="T16" s="18">
        <f>T13</f>
        <v>2</v>
      </c>
      <c r="U16" s="18"/>
      <c r="V16" s="18"/>
      <c r="W16" s="18"/>
      <c r="X16" s="18"/>
      <c r="Y16" s="18">
        <f>Y13</f>
        <v>250</v>
      </c>
      <c r="Z16" s="18"/>
      <c r="AA16" s="18"/>
      <c r="AB16" s="18"/>
      <c r="AC16" s="18"/>
      <c r="AD16" s="18"/>
      <c r="AE16" s="18"/>
      <c r="AF16" s="18"/>
      <c r="AG16" s="18"/>
      <c r="AH16" s="18"/>
    </row>
    <row r="17" spans="1:34" ht="15.75" thickBot="1">
      <c r="A17" s="47">
        <v>2</v>
      </c>
      <c r="B17" s="144" t="s">
        <v>347</v>
      </c>
      <c r="C17" s="14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5.75" customHeight="1" thickBot="1">
      <c r="A18" s="5">
        <v>1</v>
      </c>
      <c r="B18" s="87" t="s">
        <v>348</v>
      </c>
      <c r="C18" s="88"/>
      <c r="D18" s="1">
        <v>390</v>
      </c>
      <c r="E18" s="1">
        <v>2221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5.75" thickBot="1">
      <c r="A19" s="5">
        <v>2</v>
      </c>
      <c r="B19" s="87" t="s">
        <v>349</v>
      </c>
      <c r="C19" s="88"/>
      <c r="D19" s="1">
        <v>629</v>
      </c>
      <c r="E19" s="1">
        <v>3788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 t="s">
        <v>402</v>
      </c>
      <c r="AF19" s="1" t="s">
        <v>403</v>
      </c>
      <c r="AG19" s="1" t="s">
        <v>404</v>
      </c>
      <c r="AH19" s="1" t="s">
        <v>130</v>
      </c>
    </row>
    <row r="20" spans="1:34" ht="15.75" thickBot="1">
      <c r="A20" s="5">
        <v>3</v>
      </c>
      <c r="B20" s="87" t="s">
        <v>350</v>
      </c>
      <c r="C20" s="88"/>
      <c r="D20" s="1">
        <v>91</v>
      </c>
      <c r="E20" s="1">
        <v>680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s="29" customFormat="1" ht="15.75" customHeight="1" thickBot="1">
      <c r="A21" s="48">
        <v>4</v>
      </c>
      <c r="B21" s="87" t="s">
        <v>351</v>
      </c>
      <c r="C21" s="88"/>
      <c r="D21" s="49">
        <v>412</v>
      </c>
      <c r="E21" s="49">
        <v>2539</v>
      </c>
      <c r="F21" s="25"/>
      <c r="G21" s="24"/>
      <c r="H21" s="24"/>
      <c r="I21" s="24"/>
      <c r="J21" s="25"/>
      <c r="K21" s="25"/>
      <c r="L21" s="25"/>
      <c r="M21" s="25"/>
      <c r="N21" s="25"/>
      <c r="O21" s="24"/>
      <c r="P21" s="24"/>
      <c r="Q21" s="24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1:34" ht="32.25" customHeight="1" thickBot="1">
      <c r="A22" s="5">
        <v>5</v>
      </c>
      <c r="B22" s="87" t="s">
        <v>352</v>
      </c>
      <c r="C22" s="88"/>
      <c r="D22" s="1">
        <v>220</v>
      </c>
      <c r="E22" s="1">
        <v>1596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19" customFormat="1" ht="16.5" thickBot="1">
      <c r="A23" s="40"/>
      <c r="B23" s="135" t="s">
        <v>181</v>
      </c>
      <c r="C23" s="136"/>
      <c r="D23" s="18">
        <f>D22+D21+D20+D19+D18</f>
        <v>1742</v>
      </c>
      <c r="E23" s="18">
        <f>E22+E21+E20+E19+E18</f>
        <v>10824</v>
      </c>
      <c r="F23" s="18"/>
      <c r="G23" s="45">
        <f>G22+G21+G20+G19</f>
        <v>0</v>
      </c>
      <c r="H23" s="45">
        <f t="shared" ref="H23" si="1">H22+H21+H20+H19</f>
        <v>0</v>
      </c>
      <c r="I23" s="45">
        <f t="shared" ref="I23" si="2">I22+I21+I20+I19</f>
        <v>0</v>
      </c>
      <c r="J23" s="45"/>
      <c r="K23" s="45">
        <f t="shared" ref="K23" si="3">K22+K21+K20+K19</f>
        <v>0</v>
      </c>
      <c r="L23" s="45"/>
      <c r="M23" s="45"/>
      <c r="N23" s="45"/>
      <c r="O23" s="45">
        <f t="shared" ref="O23" si="4">O22+O21+O20+O19</f>
        <v>0</v>
      </c>
      <c r="P23" s="45">
        <f t="shared" ref="P23" si="5">P22+P21+P20+P19</f>
        <v>0</v>
      </c>
      <c r="Q23" s="45">
        <f t="shared" ref="Q23" si="6">Q22+Q21+Q20+Q19</f>
        <v>0</v>
      </c>
      <c r="R23" s="45">
        <f t="shared" ref="R23" si="7">R22+R21+R20+R19</f>
        <v>0</v>
      </c>
      <c r="S23" s="45">
        <f t="shared" ref="S23" si="8">S22+S21+S20+S19</f>
        <v>0</v>
      </c>
      <c r="T23" s="45">
        <f t="shared" ref="T23" si="9">T22+T21+T20+T19</f>
        <v>0</v>
      </c>
      <c r="U23" s="45">
        <f t="shared" ref="U23" si="10">U22+U21+U20+U19</f>
        <v>0</v>
      </c>
      <c r="V23" s="45">
        <f t="shared" ref="V23" si="11">V22+V21+V20+V19</f>
        <v>0</v>
      </c>
      <c r="W23" s="45">
        <f t="shared" ref="W23" si="12">W22+W21+W20+W19</f>
        <v>0</v>
      </c>
      <c r="X23" s="45">
        <f t="shared" ref="X23" si="13">X22+X21+X20+X19</f>
        <v>0</v>
      </c>
      <c r="Y23" s="45">
        <f t="shared" ref="Y23" si="14">Y22+Y21+Y20+Y19</f>
        <v>0</v>
      </c>
      <c r="Z23" s="45">
        <f t="shared" ref="Z23" si="15">Z22+Z21+Z20+Z19</f>
        <v>0</v>
      </c>
      <c r="AA23" s="45">
        <f t="shared" ref="AA23" si="16">AA22+AA21+AA20+AA19</f>
        <v>0</v>
      </c>
      <c r="AB23" s="45">
        <f t="shared" ref="AB23" si="17">AB22+AB21+AB20+AB19</f>
        <v>0</v>
      </c>
      <c r="AC23" s="45">
        <f t="shared" ref="AC23" si="18">AC22+AC21+AC20+AC19</f>
        <v>0</v>
      </c>
      <c r="AD23" s="45">
        <f t="shared" ref="AD23" si="19">AD22+AD21+AD20+AD19</f>
        <v>0</v>
      </c>
      <c r="AE23" s="45" t="e">
        <f t="shared" ref="AE23" si="20">AE22+AE21+AE20+AE19</f>
        <v>#VALUE!</v>
      </c>
      <c r="AF23" s="45" t="e">
        <f t="shared" ref="AF23" si="21">AF22+AF21+AF20+AF19</f>
        <v>#VALUE!</v>
      </c>
      <c r="AG23" s="45" t="e">
        <f t="shared" ref="AG23" si="22">AG22+AG21+AG20+AG19</f>
        <v>#VALUE!</v>
      </c>
      <c r="AH23" s="45" t="e">
        <f t="shared" ref="AH23" si="23">AH22+AH21+AH20+AH19</f>
        <v>#VALUE!</v>
      </c>
    </row>
    <row r="24" spans="1:34" ht="16.5" thickBot="1">
      <c r="A24" s="31">
        <v>3</v>
      </c>
      <c r="B24" s="137" t="s">
        <v>353</v>
      </c>
      <c r="C24" s="13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thickBot="1">
      <c r="A25" s="51">
        <v>1</v>
      </c>
      <c r="B25" s="101" t="s">
        <v>354</v>
      </c>
      <c r="C25" s="102"/>
      <c r="D25" s="1">
        <v>220</v>
      </c>
      <c r="E25" s="1">
        <v>861</v>
      </c>
      <c r="F25" s="1">
        <v>2006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 t="s">
        <v>125</v>
      </c>
      <c r="AE25" s="1" t="s">
        <v>402</v>
      </c>
      <c r="AF25" s="1" t="s">
        <v>153</v>
      </c>
      <c r="AG25" s="1"/>
      <c r="AH25" s="1"/>
    </row>
    <row r="26" spans="1:34" s="29" customFormat="1" ht="15.75" thickBot="1">
      <c r="A26" s="51">
        <v>2</v>
      </c>
      <c r="B26" s="120" t="s">
        <v>355</v>
      </c>
      <c r="C26" s="121"/>
      <c r="D26" s="49">
        <v>49</v>
      </c>
      <c r="E26" s="49">
        <v>263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s="38" customFormat="1" ht="16.5" thickBot="1">
      <c r="A27" s="52">
        <v>3</v>
      </c>
      <c r="B27" s="150" t="s">
        <v>356</v>
      </c>
      <c r="C27" s="151"/>
      <c r="D27" s="37">
        <v>626</v>
      </c>
      <c r="E27" s="37">
        <v>3029</v>
      </c>
      <c r="F27" s="37">
        <v>2003</v>
      </c>
      <c r="G27" s="37">
        <v>1</v>
      </c>
      <c r="H27" s="37"/>
      <c r="I27" s="37">
        <v>1</v>
      </c>
      <c r="J27" s="37" t="s">
        <v>43</v>
      </c>
      <c r="K27" s="37"/>
      <c r="L27" s="37" t="s">
        <v>257</v>
      </c>
      <c r="M27" s="37" t="s">
        <v>312</v>
      </c>
      <c r="N27" s="37" t="s">
        <v>319</v>
      </c>
      <c r="O27" s="37">
        <v>9.41</v>
      </c>
      <c r="P27" s="37">
        <v>3.96</v>
      </c>
      <c r="Q27" s="37">
        <v>5.45</v>
      </c>
      <c r="R27" s="37">
        <v>18</v>
      </c>
      <c r="S27" s="37"/>
      <c r="T27" s="37">
        <v>1</v>
      </c>
      <c r="U27" s="37"/>
      <c r="V27" s="37">
        <v>1</v>
      </c>
      <c r="W27" s="37" t="s">
        <v>401</v>
      </c>
      <c r="X27" s="37" t="s">
        <v>124</v>
      </c>
      <c r="Y27" s="37">
        <v>250</v>
      </c>
      <c r="Z27" s="37" t="s">
        <v>319</v>
      </c>
      <c r="AA27" s="37"/>
      <c r="AB27" s="37"/>
      <c r="AC27" s="37"/>
      <c r="AD27" s="37" t="s">
        <v>125</v>
      </c>
      <c r="AE27" s="37" t="s">
        <v>402</v>
      </c>
      <c r="AF27" s="37" t="s">
        <v>153</v>
      </c>
      <c r="AG27" s="37"/>
      <c r="AH27" s="37"/>
    </row>
    <row r="28" spans="1:34" ht="15.75" thickBot="1">
      <c r="A28" s="51">
        <v>4</v>
      </c>
      <c r="B28" s="101" t="s">
        <v>357</v>
      </c>
      <c r="C28" s="102"/>
      <c r="D28" s="1">
        <v>146</v>
      </c>
      <c r="E28" s="1">
        <v>1024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46" customFormat="1" ht="15.75" thickBot="1">
      <c r="A29" s="44"/>
      <c r="B29" s="148" t="s">
        <v>181</v>
      </c>
      <c r="C29" s="149"/>
      <c r="D29" s="45">
        <f>D28+D27+D26+D25</f>
        <v>1041</v>
      </c>
      <c r="E29" s="45">
        <f>E28+E27+E26+E25</f>
        <v>5177</v>
      </c>
      <c r="F29" s="45"/>
      <c r="G29" s="45">
        <f>G28+G27+G26+G25</f>
        <v>1</v>
      </c>
      <c r="H29" s="45">
        <f t="shared" ref="H29" si="24">H28+H27+H26+H25</f>
        <v>0</v>
      </c>
      <c r="I29" s="45">
        <f t="shared" ref="I29" si="25">I28+I27+I26+I25</f>
        <v>1</v>
      </c>
      <c r="J29" s="45"/>
      <c r="K29" s="45">
        <f t="shared" ref="K29" si="26">K28+K27+K26+K25</f>
        <v>0</v>
      </c>
      <c r="L29" s="45"/>
      <c r="M29" s="45"/>
      <c r="N29" s="45"/>
      <c r="O29" s="45">
        <f t="shared" ref="O29" si="27">O28+O27+O26+O25</f>
        <v>9.41</v>
      </c>
      <c r="P29" s="45">
        <f t="shared" ref="P29" si="28">P28+P27+P26+P25</f>
        <v>3.96</v>
      </c>
      <c r="Q29" s="45">
        <f t="shared" ref="Q29" si="29">Q28+Q27+Q26+Q25</f>
        <v>5.45</v>
      </c>
      <c r="R29" s="45">
        <f t="shared" ref="R29" si="30">R28+R27+R26+R25</f>
        <v>18</v>
      </c>
      <c r="S29" s="45">
        <f t="shared" ref="S29" si="31">S28+S27+S26+S25</f>
        <v>0</v>
      </c>
      <c r="T29" s="45">
        <f t="shared" ref="T29" si="32">T28+T27+T26+T25</f>
        <v>1</v>
      </c>
      <c r="U29" s="45">
        <f t="shared" ref="U29" si="33">U28+U27+U26+U25</f>
        <v>0</v>
      </c>
      <c r="V29" s="45">
        <f t="shared" ref="V29" si="34">V28+V27+V26+V25</f>
        <v>1</v>
      </c>
      <c r="W29" s="45" t="e">
        <f t="shared" ref="W29" si="35">W28+W27+W26+W25</f>
        <v>#VALUE!</v>
      </c>
      <c r="X29" s="45" t="e">
        <f t="shared" ref="X29" si="36">X28+X27+X26+X25</f>
        <v>#VALUE!</v>
      </c>
      <c r="Y29" s="45">
        <f t="shared" ref="Y29" si="37">Y28+Y27+Y26+Y25</f>
        <v>250</v>
      </c>
      <c r="Z29" s="45" t="e">
        <f t="shared" ref="Z29" si="38">Z28+Z27+Z26+Z25</f>
        <v>#VALUE!</v>
      </c>
      <c r="AA29" s="45">
        <f t="shared" ref="AA29" si="39">AA28+AA27+AA26+AA25</f>
        <v>0</v>
      </c>
      <c r="AB29" s="45">
        <f t="shared" ref="AB29" si="40">AB28+AB27+AB26+AB25</f>
        <v>0</v>
      </c>
      <c r="AC29" s="45">
        <f t="shared" ref="AC29" si="41">AC28+AC27+AC26+AC25</f>
        <v>0</v>
      </c>
      <c r="AD29" s="45" t="e">
        <f t="shared" ref="AD29" si="42">AD28+AD27+AD26+AD25</f>
        <v>#VALUE!</v>
      </c>
      <c r="AE29" s="45" t="e">
        <f t="shared" ref="AE29" si="43">AE28+AE27+AE26+AE25</f>
        <v>#VALUE!</v>
      </c>
      <c r="AF29" s="45" t="e">
        <f t="shared" ref="AF29" si="44">AF28+AF27+AF26+AF25</f>
        <v>#VALUE!</v>
      </c>
      <c r="AG29" s="45">
        <f t="shared" ref="AG29" si="45">AG28+AG27+AG26+AG25</f>
        <v>0</v>
      </c>
      <c r="AH29" s="45">
        <f t="shared" ref="AH29" si="46">AH28+AH27+AH26+AH25</f>
        <v>0</v>
      </c>
    </row>
    <row r="30" spans="1:34" ht="16.5" thickBot="1">
      <c r="A30" s="31">
        <v>4</v>
      </c>
      <c r="B30" s="137" t="s">
        <v>358</v>
      </c>
      <c r="C30" s="13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38" customFormat="1" ht="15.75" thickBot="1">
      <c r="A31" s="34">
        <v>1</v>
      </c>
      <c r="B31" s="146" t="s">
        <v>359</v>
      </c>
      <c r="C31" s="147"/>
      <c r="D31" s="37">
        <v>560</v>
      </c>
      <c r="E31" s="37">
        <v>2617</v>
      </c>
      <c r="F31" s="37">
        <v>2005</v>
      </c>
      <c r="G31" s="37">
        <v>4</v>
      </c>
      <c r="H31" s="37"/>
      <c r="I31" s="37">
        <v>1</v>
      </c>
      <c r="J31" s="37" t="s">
        <v>43</v>
      </c>
      <c r="K31" s="37"/>
      <c r="L31" s="37" t="s">
        <v>257</v>
      </c>
      <c r="M31" s="37" t="s">
        <v>312</v>
      </c>
      <c r="N31" s="37" t="s">
        <v>319</v>
      </c>
      <c r="O31" s="37">
        <v>41.1</v>
      </c>
      <c r="P31" s="37">
        <v>100</v>
      </c>
      <c r="Q31" s="37">
        <v>41.1</v>
      </c>
      <c r="R31" s="37">
        <v>90</v>
      </c>
      <c r="S31" s="37"/>
      <c r="T31" s="37"/>
      <c r="U31" s="37"/>
      <c r="V31" s="37"/>
      <c r="W31" s="37"/>
      <c r="X31" s="37" t="s">
        <v>124</v>
      </c>
      <c r="Y31" s="37" t="s">
        <v>156</v>
      </c>
      <c r="Z31" s="37" t="s">
        <v>319</v>
      </c>
      <c r="AA31" s="37"/>
      <c r="AB31" s="37"/>
      <c r="AC31" s="37"/>
      <c r="AD31" s="37" t="s">
        <v>125</v>
      </c>
      <c r="AE31" s="37" t="s">
        <v>402</v>
      </c>
      <c r="AF31" s="37" t="s">
        <v>153</v>
      </c>
      <c r="AG31" s="37" t="s">
        <v>145</v>
      </c>
      <c r="AH31" s="37" t="s">
        <v>130</v>
      </c>
    </row>
    <row r="32" spans="1:34" ht="16.5" thickBot="1">
      <c r="A32" s="53">
        <v>2</v>
      </c>
      <c r="B32" s="132" t="s">
        <v>360</v>
      </c>
      <c r="C32" s="133"/>
      <c r="D32" s="1">
        <v>705</v>
      </c>
      <c r="E32" s="1">
        <v>3326</v>
      </c>
      <c r="F32" s="1"/>
      <c r="G32" s="1"/>
      <c r="H32" s="1"/>
      <c r="I32" s="1"/>
      <c r="J32" s="1"/>
      <c r="K32" s="1"/>
      <c r="L32" s="1"/>
      <c r="M32" s="1"/>
      <c r="N32" s="1"/>
      <c r="O32" s="1">
        <v>2.2000000000000002</v>
      </c>
      <c r="P32" s="1">
        <v>100</v>
      </c>
      <c r="Q32" s="1">
        <v>2.2000000000000002</v>
      </c>
      <c r="R32" s="1">
        <v>56</v>
      </c>
      <c r="S32" s="1"/>
      <c r="T32" s="1"/>
      <c r="U32" s="1"/>
      <c r="V32" s="1"/>
      <c r="W32" s="1"/>
      <c r="X32" s="1" t="s">
        <v>124</v>
      </c>
      <c r="Y32" s="1"/>
      <c r="Z32" s="1" t="s">
        <v>319</v>
      </c>
      <c r="AA32" s="1"/>
      <c r="AB32" s="1"/>
      <c r="AC32" s="1"/>
      <c r="AD32" s="1" t="s">
        <v>125</v>
      </c>
      <c r="AE32" s="1" t="s">
        <v>402</v>
      </c>
      <c r="AF32" s="1" t="s">
        <v>153</v>
      </c>
      <c r="AG32" s="1" t="s">
        <v>145</v>
      </c>
      <c r="AH32" s="1" t="s">
        <v>130</v>
      </c>
    </row>
    <row r="33" spans="1:34" ht="15.75" thickBot="1">
      <c r="A33" s="50">
        <v>3</v>
      </c>
      <c r="B33" s="87" t="s">
        <v>113</v>
      </c>
      <c r="C33" s="88"/>
      <c r="D33" s="1">
        <v>686</v>
      </c>
      <c r="E33" s="1">
        <v>3219</v>
      </c>
      <c r="F33" s="1"/>
      <c r="G33" s="1"/>
      <c r="H33" s="1"/>
      <c r="I33" s="1"/>
      <c r="J33" s="1"/>
      <c r="K33" s="1"/>
      <c r="L33" s="1"/>
      <c r="M33" s="1"/>
      <c r="N33" s="1"/>
      <c r="O33" s="1">
        <v>3.4</v>
      </c>
      <c r="P33" s="1">
        <v>150</v>
      </c>
      <c r="Q33" s="1">
        <v>3.4</v>
      </c>
      <c r="R33" s="1">
        <v>68</v>
      </c>
      <c r="S33" s="1"/>
      <c r="T33" s="1"/>
      <c r="U33" s="1"/>
      <c r="V33" s="1"/>
      <c r="W33" s="1"/>
      <c r="X33" s="1" t="s">
        <v>124</v>
      </c>
      <c r="Y33" s="1"/>
      <c r="Z33" s="37" t="s">
        <v>319</v>
      </c>
      <c r="AA33" s="1"/>
      <c r="AB33" s="1"/>
      <c r="AC33" s="1"/>
      <c r="AD33" s="37" t="s">
        <v>125</v>
      </c>
      <c r="AE33" s="37" t="s">
        <v>402</v>
      </c>
      <c r="AF33" s="37" t="s">
        <v>153</v>
      </c>
      <c r="AG33" s="1" t="s">
        <v>145</v>
      </c>
      <c r="AH33" s="1" t="s">
        <v>130</v>
      </c>
    </row>
    <row r="34" spans="1:34" ht="24" customHeight="1" thickBot="1">
      <c r="A34" s="50">
        <v>4</v>
      </c>
      <c r="B34" s="87" t="s">
        <v>361</v>
      </c>
      <c r="C34" s="88"/>
      <c r="D34" s="1">
        <v>729</v>
      </c>
      <c r="E34" s="1">
        <v>3222</v>
      </c>
      <c r="F34" s="1"/>
      <c r="G34" s="1"/>
      <c r="H34" s="1"/>
      <c r="I34" s="1"/>
      <c r="J34" s="1"/>
      <c r="K34" s="1"/>
      <c r="L34" s="1"/>
      <c r="M34" s="1"/>
      <c r="N34" s="1"/>
      <c r="O34" s="1">
        <v>3.5</v>
      </c>
      <c r="P34" s="1">
        <v>150</v>
      </c>
      <c r="Q34" s="1">
        <v>3.5</v>
      </c>
      <c r="R34" s="1">
        <v>70</v>
      </c>
      <c r="S34" s="1"/>
      <c r="T34" s="1"/>
      <c r="U34" s="1"/>
      <c r="V34" s="1"/>
      <c r="W34" s="1"/>
      <c r="X34" s="1" t="s">
        <v>124</v>
      </c>
      <c r="Y34" s="1"/>
      <c r="Z34" s="1" t="s">
        <v>319</v>
      </c>
      <c r="AA34" s="1"/>
      <c r="AB34" s="1"/>
      <c r="AC34" s="1"/>
      <c r="AD34" s="1" t="s">
        <v>125</v>
      </c>
      <c r="AE34" s="1" t="s">
        <v>402</v>
      </c>
      <c r="AF34" s="1" t="s">
        <v>153</v>
      </c>
      <c r="AG34" s="1" t="s">
        <v>145</v>
      </c>
      <c r="AH34" s="1" t="s">
        <v>130</v>
      </c>
    </row>
    <row r="35" spans="1:34" s="46" customFormat="1" ht="15.75" thickBot="1">
      <c r="A35" s="44"/>
      <c r="B35" s="148" t="s">
        <v>181</v>
      </c>
      <c r="C35" s="149"/>
      <c r="D35" s="45">
        <f>D34+D33+D32+D31</f>
        <v>2680</v>
      </c>
      <c r="E35" s="45">
        <f>E34+E33+E32+E31</f>
        <v>12384</v>
      </c>
      <c r="F35" s="45"/>
      <c r="G35" s="45">
        <f>G34+G33+G32+G31</f>
        <v>4</v>
      </c>
      <c r="H35" s="45">
        <f t="shared" ref="H35:AH35" si="47">H34+H33+H32+H31</f>
        <v>0</v>
      </c>
      <c r="I35" s="45">
        <f t="shared" si="47"/>
        <v>1</v>
      </c>
      <c r="J35" s="45"/>
      <c r="K35" s="45">
        <f t="shared" si="47"/>
        <v>0</v>
      </c>
      <c r="L35" s="45"/>
      <c r="M35" s="45"/>
      <c r="N35" s="45"/>
      <c r="O35" s="45"/>
      <c r="P35" s="45">
        <f t="shared" si="47"/>
        <v>500</v>
      </c>
      <c r="Q35" s="45">
        <f t="shared" si="47"/>
        <v>50.2</v>
      </c>
      <c r="R35" s="45">
        <f t="shared" si="47"/>
        <v>284</v>
      </c>
      <c r="S35" s="45">
        <f t="shared" si="47"/>
        <v>0</v>
      </c>
      <c r="T35" s="45">
        <f t="shared" si="47"/>
        <v>0</v>
      </c>
      <c r="U35" s="45">
        <f t="shared" si="47"/>
        <v>0</v>
      </c>
      <c r="V35" s="45">
        <f t="shared" si="47"/>
        <v>0</v>
      </c>
      <c r="W35" s="45">
        <f t="shared" si="47"/>
        <v>0</v>
      </c>
      <c r="X35" s="45" t="e">
        <f t="shared" si="47"/>
        <v>#VALUE!</v>
      </c>
      <c r="Y35" s="45" t="e">
        <f t="shared" si="47"/>
        <v>#VALUE!</v>
      </c>
      <c r="Z35" s="45" t="e">
        <f t="shared" si="47"/>
        <v>#VALUE!</v>
      </c>
      <c r="AA35" s="45">
        <f t="shared" si="47"/>
        <v>0</v>
      </c>
      <c r="AB35" s="45">
        <f t="shared" si="47"/>
        <v>0</v>
      </c>
      <c r="AC35" s="45">
        <f t="shared" si="47"/>
        <v>0</v>
      </c>
      <c r="AD35" s="45" t="e">
        <f t="shared" si="47"/>
        <v>#VALUE!</v>
      </c>
      <c r="AE35" s="45" t="e">
        <f t="shared" si="47"/>
        <v>#VALUE!</v>
      </c>
      <c r="AF35" s="45" t="e">
        <f t="shared" si="47"/>
        <v>#VALUE!</v>
      </c>
      <c r="AG35" s="45" t="e">
        <f t="shared" si="47"/>
        <v>#VALUE!</v>
      </c>
      <c r="AH35" s="45" t="e">
        <f t="shared" si="47"/>
        <v>#VALUE!</v>
      </c>
    </row>
    <row r="36" spans="1:34" ht="16.5" thickBot="1">
      <c r="A36" s="31">
        <v>5</v>
      </c>
      <c r="B36" s="126" t="s">
        <v>362</v>
      </c>
      <c r="C36" s="12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thickBot="1">
      <c r="A37" s="5">
        <v>1</v>
      </c>
      <c r="B37" s="87" t="s">
        <v>365</v>
      </c>
      <c r="C37" s="88"/>
      <c r="D37" s="1">
        <v>960</v>
      </c>
      <c r="E37" s="1">
        <v>6476</v>
      </c>
      <c r="F37" s="1">
        <v>2000</v>
      </c>
      <c r="G37" s="1" t="s">
        <v>366</v>
      </c>
      <c r="H37" s="1">
        <v>39</v>
      </c>
      <c r="I37" s="1">
        <v>1</v>
      </c>
      <c r="J37" s="1" t="s">
        <v>367</v>
      </c>
      <c r="K37" s="1"/>
      <c r="L37" s="1" t="s">
        <v>257</v>
      </c>
      <c r="M37" s="1" t="s">
        <v>312</v>
      </c>
      <c r="N37" s="1" t="s">
        <v>319</v>
      </c>
      <c r="O37" s="1">
        <v>8.9</v>
      </c>
      <c r="P37" s="1">
        <v>100</v>
      </c>
      <c r="Q37" s="1">
        <v>8.9</v>
      </c>
      <c r="R37" s="1" t="s">
        <v>414</v>
      </c>
      <c r="S37" s="1"/>
      <c r="T37" s="1"/>
      <c r="U37" s="1"/>
      <c r="V37" s="1"/>
      <c r="W37" s="1" t="s">
        <v>397</v>
      </c>
      <c r="X37" s="1" t="s">
        <v>124</v>
      </c>
      <c r="Y37" s="1">
        <v>500</v>
      </c>
      <c r="Z37" s="1" t="s">
        <v>84</v>
      </c>
      <c r="AA37" s="1"/>
      <c r="AB37" s="1"/>
      <c r="AC37" s="1"/>
      <c r="AD37" s="1"/>
      <c r="AE37" s="1"/>
      <c r="AF37" s="1"/>
      <c r="AG37" s="1"/>
      <c r="AH37" s="1"/>
    </row>
    <row r="38" spans="1:34" s="55" customFormat="1" ht="16.5" thickBot="1">
      <c r="A38" s="42">
        <v>2</v>
      </c>
      <c r="B38" s="139" t="s">
        <v>363</v>
      </c>
      <c r="C38" s="140"/>
      <c r="D38" s="33">
        <v>317</v>
      </c>
      <c r="E38" s="33">
        <v>2322</v>
      </c>
      <c r="F38" s="62"/>
      <c r="G38" s="1" t="s">
        <v>366</v>
      </c>
      <c r="H38" s="33"/>
      <c r="I38" s="33">
        <v>1</v>
      </c>
      <c r="J38" s="1" t="s">
        <v>367</v>
      </c>
      <c r="K38" s="33"/>
      <c r="L38" s="1" t="s">
        <v>257</v>
      </c>
      <c r="M38" s="33" t="s">
        <v>378</v>
      </c>
      <c r="N38" s="1" t="s">
        <v>319</v>
      </c>
      <c r="O38" s="33">
        <v>4.3</v>
      </c>
      <c r="P38" s="33">
        <v>45</v>
      </c>
      <c r="Q38" s="33">
        <v>4.3</v>
      </c>
      <c r="R38" s="49" t="s">
        <v>415</v>
      </c>
      <c r="S38" s="49"/>
      <c r="T38" s="49"/>
      <c r="U38" s="49"/>
      <c r="V38" s="49"/>
      <c r="W38" s="1" t="s">
        <v>397</v>
      </c>
      <c r="X38" s="1" t="s">
        <v>124</v>
      </c>
      <c r="Y38" s="49"/>
      <c r="Z38" s="1" t="s">
        <v>84</v>
      </c>
      <c r="AA38" s="49"/>
      <c r="AB38" s="49"/>
      <c r="AC38" s="49"/>
      <c r="AD38" s="49"/>
      <c r="AE38" s="49"/>
      <c r="AF38" s="49"/>
      <c r="AG38" s="49"/>
      <c r="AH38" s="49"/>
    </row>
    <row r="39" spans="1:34" ht="16.5" thickBot="1">
      <c r="A39" s="5">
        <v>3</v>
      </c>
      <c r="B39" s="132" t="s">
        <v>364</v>
      </c>
      <c r="C39" s="133"/>
      <c r="D39" s="1">
        <v>519</v>
      </c>
      <c r="E39" s="1">
        <v>1738</v>
      </c>
      <c r="F39" s="1"/>
      <c r="G39" s="1" t="s">
        <v>366</v>
      </c>
      <c r="H39" s="1">
        <v>42</v>
      </c>
      <c r="I39" s="1">
        <v>2</v>
      </c>
      <c r="J39" s="1" t="s">
        <v>367</v>
      </c>
      <c r="K39" s="1"/>
      <c r="L39" s="1" t="s">
        <v>257</v>
      </c>
      <c r="M39" s="1" t="s">
        <v>312</v>
      </c>
      <c r="N39" s="1" t="s">
        <v>319</v>
      </c>
      <c r="O39" s="56">
        <v>16.899999999999999</v>
      </c>
      <c r="P39" s="57">
        <v>100</v>
      </c>
      <c r="Q39" s="56">
        <v>16.899999999999999</v>
      </c>
      <c r="R39" s="56" t="s">
        <v>417</v>
      </c>
      <c r="S39" s="1"/>
      <c r="T39" s="1"/>
      <c r="U39" s="1"/>
      <c r="V39" s="1"/>
      <c r="W39" s="56" t="s">
        <v>397</v>
      </c>
      <c r="X39" s="1" t="s">
        <v>124</v>
      </c>
      <c r="Y39" s="56">
        <v>499</v>
      </c>
      <c r="Z39" s="1" t="s">
        <v>84</v>
      </c>
      <c r="AA39" s="1"/>
      <c r="AB39" s="1"/>
      <c r="AC39" s="1"/>
      <c r="AD39" s="56" t="s">
        <v>125</v>
      </c>
      <c r="AE39" s="56" t="s">
        <v>402</v>
      </c>
      <c r="AF39" s="56" t="s">
        <v>403</v>
      </c>
      <c r="AG39" s="56" t="s">
        <v>416</v>
      </c>
      <c r="AH39" s="56" t="s">
        <v>130</v>
      </c>
    </row>
    <row r="40" spans="1:34" s="58" customFormat="1" ht="16.5" thickBot="1">
      <c r="A40" s="52">
        <v>4</v>
      </c>
      <c r="B40" s="130" t="s">
        <v>62</v>
      </c>
      <c r="C40" s="131"/>
      <c r="D40" s="56">
        <v>309</v>
      </c>
      <c r="E40" s="56">
        <v>3396</v>
      </c>
      <c r="F40" s="56"/>
      <c r="G40" s="1" t="s">
        <v>366</v>
      </c>
      <c r="H40" s="56"/>
      <c r="I40" s="56"/>
      <c r="J40" s="1" t="s">
        <v>367</v>
      </c>
      <c r="K40" s="56"/>
      <c r="L40" s="1" t="s">
        <v>257</v>
      </c>
      <c r="M40" s="1" t="s">
        <v>312</v>
      </c>
      <c r="N40" s="1" t="s">
        <v>319</v>
      </c>
      <c r="O40" s="56">
        <v>3.3</v>
      </c>
      <c r="P40" s="57">
        <v>45</v>
      </c>
      <c r="Q40" s="56">
        <v>3.3</v>
      </c>
      <c r="R40" s="56" t="s">
        <v>418</v>
      </c>
      <c r="S40" s="56"/>
      <c r="T40" s="56"/>
      <c r="U40" s="56"/>
      <c r="V40" s="56"/>
      <c r="W40" s="56" t="s">
        <v>397</v>
      </c>
      <c r="X40" s="1" t="s">
        <v>124</v>
      </c>
      <c r="Y40" s="56"/>
      <c r="Z40" s="1" t="s">
        <v>84</v>
      </c>
      <c r="AA40" s="56"/>
      <c r="AB40" s="56"/>
      <c r="AC40" s="56"/>
      <c r="AD40" s="56"/>
      <c r="AE40" s="56"/>
      <c r="AF40" s="56"/>
      <c r="AG40" s="56"/>
      <c r="AH40" s="56"/>
    </row>
    <row r="41" spans="1:34" s="19" customFormat="1" ht="16.5" thickBot="1">
      <c r="A41" s="40"/>
      <c r="B41" s="135" t="s">
        <v>181</v>
      </c>
      <c r="C41" s="136"/>
      <c r="D41" s="18">
        <f>D40+D39+D38+D37</f>
        <v>2105</v>
      </c>
      <c r="E41" s="18">
        <f>E40+E39+E38+E37</f>
        <v>13932</v>
      </c>
      <c r="F41" s="18"/>
      <c r="G41" s="45"/>
      <c r="H41" s="45">
        <f t="shared" ref="H41" si="48">H40+H39+H38+H37</f>
        <v>81</v>
      </c>
      <c r="I41" s="45">
        <f t="shared" ref="I41" si="49">I40+I39+I38+I37</f>
        <v>4</v>
      </c>
      <c r="J41" s="45"/>
      <c r="K41" s="45">
        <f t="shared" ref="K41" si="50">K40+K39+K38+K37</f>
        <v>0</v>
      </c>
      <c r="L41" s="45"/>
      <c r="M41" s="45"/>
      <c r="N41" s="45"/>
      <c r="O41" s="45">
        <f t="shared" ref="O41" si="51">O40+O39+O38+O37</f>
        <v>33.4</v>
      </c>
      <c r="P41" s="45">
        <f t="shared" ref="P41" si="52">P40+P39+P38+P37</f>
        <v>290</v>
      </c>
      <c r="Q41" s="45">
        <f t="shared" ref="Q41" si="53">Q40+Q39+Q38+Q37</f>
        <v>33.4</v>
      </c>
      <c r="R41" s="45" t="e">
        <f t="shared" ref="R41" si="54">R40+R39+R38+R37</f>
        <v>#VALUE!</v>
      </c>
      <c r="S41" s="45">
        <f t="shared" ref="S41" si="55">S40+S39+S38+S37</f>
        <v>0</v>
      </c>
      <c r="T41" s="45">
        <f t="shared" ref="T41" si="56">T40+T39+T38+T37</f>
        <v>0</v>
      </c>
      <c r="U41" s="45">
        <f t="shared" ref="U41" si="57">U40+U39+U38+U37</f>
        <v>0</v>
      </c>
      <c r="V41" s="45">
        <f t="shared" ref="V41" si="58">V40+V39+V38+V37</f>
        <v>0</v>
      </c>
      <c r="W41" s="45" t="e">
        <f t="shared" ref="W41" si="59">W40+W39+W38+W37</f>
        <v>#VALUE!</v>
      </c>
      <c r="X41" s="45" t="e">
        <f t="shared" ref="X41" si="60">X40+X39+X38+X37</f>
        <v>#VALUE!</v>
      </c>
      <c r="Y41" s="45">
        <f t="shared" ref="Y41" si="61">Y40+Y39+Y38+Y37</f>
        <v>999</v>
      </c>
      <c r="Z41" s="45" t="e">
        <f t="shared" ref="Z41" si="62">Z40+Z39+Z38+Z37</f>
        <v>#VALUE!</v>
      </c>
      <c r="AA41" s="45">
        <f t="shared" ref="AA41" si="63">AA40+AA39+AA38+AA37</f>
        <v>0</v>
      </c>
      <c r="AB41" s="45">
        <f t="shared" ref="AB41" si="64">AB40+AB39+AB38+AB37</f>
        <v>0</v>
      </c>
      <c r="AC41" s="45">
        <f t="shared" ref="AC41" si="65">AC40+AC39+AC38+AC37</f>
        <v>0</v>
      </c>
      <c r="AD41" s="45" t="e">
        <f t="shared" ref="AD41" si="66">AD40+AD39+AD38+AD37</f>
        <v>#VALUE!</v>
      </c>
      <c r="AE41" s="45" t="e">
        <f t="shared" ref="AE41" si="67">AE40+AE39+AE38+AE37</f>
        <v>#VALUE!</v>
      </c>
      <c r="AF41" s="45" t="e">
        <f t="shared" ref="AF41" si="68">AF40+AF39+AF38+AF37</f>
        <v>#VALUE!</v>
      </c>
      <c r="AG41" s="45" t="e">
        <f t="shared" ref="AG41" si="69">AG40+AG39+AG38+AG37</f>
        <v>#VALUE!</v>
      </c>
      <c r="AH41" s="45" t="e">
        <f t="shared" ref="AH41" si="70">AH40+AH39+AH38+AH37</f>
        <v>#VALUE!</v>
      </c>
    </row>
    <row r="42" spans="1:34" s="29" customFormat="1" ht="16.5" thickBot="1">
      <c r="A42" s="60">
        <v>6</v>
      </c>
      <c r="B42" s="152" t="s">
        <v>368</v>
      </c>
      <c r="C42" s="15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59"/>
      <c r="Q42" s="33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ht="15.75" thickBot="1">
      <c r="A43" s="61">
        <v>1</v>
      </c>
      <c r="B43" s="154" t="s">
        <v>369</v>
      </c>
      <c r="C43" s="155"/>
      <c r="D43" s="1">
        <v>395</v>
      </c>
      <c r="E43" s="1">
        <v>2184</v>
      </c>
      <c r="F43" s="1">
        <v>1981</v>
      </c>
      <c r="G43" s="1" t="s">
        <v>366</v>
      </c>
      <c r="H43" s="1"/>
      <c r="I43" s="1">
        <v>1</v>
      </c>
      <c r="J43" s="1" t="s">
        <v>367</v>
      </c>
      <c r="K43" s="1"/>
      <c r="L43" s="1"/>
      <c r="M43" s="1" t="s">
        <v>378</v>
      </c>
      <c r="N43" s="1"/>
      <c r="O43" s="1">
        <v>2.2000000000000002</v>
      </c>
      <c r="P43" s="1">
        <v>75</v>
      </c>
      <c r="Q43" s="1">
        <v>2.2000000000000002</v>
      </c>
      <c r="R43" s="1" t="s">
        <v>423</v>
      </c>
      <c r="S43" s="1"/>
      <c r="T43" s="1"/>
      <c r="U43" s="1"/>
      <c r="V43" s="1"/>
      <c r="W43" s="1"/>
      <c r="X43" s="1"/>
      <c r="Y43" s="1"/>
      <c r="Z43" s="1" t="s">
        <v>319</v>
      </c>
      <c r="AA43" s="1"/>
      <c r="AB43" s="1"/>
      <c r="AC43" s="1"/>
      <c r="AD43" s="1" t="s">
        <v>125</v>
      </c>
      <c r="AE43" s="1" t="s">
        <v>402</v>
      </c>
      <c r="AF43" s="1" t="s">
        <v>420</v>
      </c>
      <c r="AG43" s="1" t="s">
        <v>421</v>
      </c>
      <c r="AH43" s="1" t="s">
        <v>130</v>
      </c>
    </row>
    <row r="44" spans="1:34" ht="36.75" customHeight="1" thickBot="1">
      <c r="A44" s="5">
        <v>2</v>
      </c>
      <c r="B44" s="87" t="s">
        <v>370</v>
      </c>
      <c r="C44" s="88"/>
      <c r="D44" s="1">
        <v>516</v>
      </c>
      <c r="E44" s="1">
        <v>2628</v>
      </c>
      <c r="F44" s="1">
        <v>1999</v>
      </c>
      <c r="G44" s="1" t="s">
        <v>366</v>
      </c>
      <c r="H44" s="1"/>
      <c r="I44" s="1"/>
      <c r="J44" s="1" t="s">
        <v>367</v>
      </c>
      <c r="K44" s="1"/>
      <c r="L44" s="1" t="s">
        <v>257</v>
      </c>
      <c r="M44" s="1" t="s">
        <v>378</v>
      </c>
      <c r="N44" s="1"/>
      <c r="O44" s="1">
        <v>1.3</v>
      </c>
      <c r="P44" s="1">
        <v>75</v>
      </c>
      <c r="Q44" s="1">
        <v>1.3</v>
      </c>
      <c r="R44" s="1" t="s">
        <v>424</v>
      </c>
      <c r="S44" s="1"/>
      <c r="T44" s="1"/>
      <c r="U44" s="1"/>
      <c r="V44" s="1"/>
      <c r="W44" s="1" t="s">
        <v>397</v>
      </c>
      <c r="X44" s="1" t="s">
        <v>124</v>
      </c>
      <c r="Y44" s="1">
        <v>200</v>
      </c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thickBot="1">
      <c r="A45" s="5">
        <v>3</v>
      </c>
      <c r="B45" s="87" t="s">
        <v>371</v>
      </c>
      <c r="C45" s="88"/>
      <c r="D45" s="1">
        <v>216</v>
      </c>
      <c r="E45" s="1">
        <v>1027</v>
      </c>
      <c r="F45" s="1"/>
      <c r="G45" s="1"/>
      <c r="H45" s="1"/>
      <c r="I45" s="1"/>
      <c r="J45" s="1"/>
      <c r="K45" s="1"/>
      <c r="L45" s="1"/>
      <c r="M45" s="1"/>
      <c r="N45" s="1" t="s">
        <v>319</v>
      </c>
      <c r="O45" s="1">
        <v>1.9</v>
      </c>
      <c r="P45" s="1">
        <v>75</v>
      </c>
      <c r="Q45" s="12">
        <v>1.9</v>
      </c>
      <c r="R45" s="1" t="s">
        <v>425</v>
      </c>
      <c r="S45" s="1"/>
      <c r="T45" s="1"/>
      <c r="U45" s="1"/>
      <c r="V45" s="1"/>
      <c r="W45" s="1"/>
      <c r="X45" s="1"/>
      <c r="Y45" s="1">
        <v>500</v>
      </c>
      <c r="Z45" s="1" t="s">
        <v>319</v>
      </c>
      <c r="AA45" s="1"/>
      <c r="AB45" s="1"/>
      <c r="AC45" s="1"/>
      <c r="AD45" s="1" t="s">
        <v>125</v>
      </c>
      <c r="AE45" s="1" t="s">
        <v>402</v>
      </c>
      <c r="AF45" s="1" t="s">
        <v>420</v>
      </c>
      <c r="AG45" s="1" t="s">
        <v>421</v>
      </c>
      <c r="AH45" s="1" t="s">
        <v>130</v>
      </c>
    </row>
    <row r="46" spans="1:34" ht="15.75" thickBot="1">
      <c r="A46" s="5">
        <v>4</v>
      </c>
      <c r="B46" s="87" t="s">
        <v>372</v>
      </c>
      <c r="C46" s="88"/>
      <c r="D46" s="1">
        <v>260</v>
      </c>
      <c r="E46" s="1">
        <v>1738</v>
      </c>
      <c r="F46" s="1">
        <v>1997</v>
      </c>
      <c r="G46" s="1"/>
      <c r="H46" s="1"/>
      <c r="I46" s="1">
        <v>1</v>
      </c>
      <c r="J46" s="1" t="s">
        <v>376</v>
      </c>
      <c r="K46" s="1"/>
      <c r="L46" s="1" t="s">
        <v>377</v>
      </c>
      <c r="M46" s="1" t="s">
        <v>378</v>
      </c>
      <c r="N46" s="1" t="s">
        <v>319</v>
      </c>
      <c r="O46" s="1">
        <v>3.1</v>
      </c>
      <c r="P46" s="1">
        <v>75</v>
      </c>
      <c r="Q46" s="1">
        <v>3.1</v>
      </c>
      <c r="R46" s="43" t="s">
        <v>419</v>
      </c>
      <c r="S46" s="1"/>
      <c r="T46" s="1"/>
      <c r="U46" s="1"/>
      <c r="V46" s="1"/>
      <c r="W46" s="1"/>
      <c r="X46" s="1" t="s">
        <v>124</v>
      </c>
      <c r="Y46" s="1"/>
      <c r="Z46" s="1" t="s">
        <v>319</v>
      </c>
      <c r="AA46" s="1"/>
      <c r="AB46" s="1"/>
      <c r="AC46" s="1"/>
      <c r="AD46" s="1" t="s">
        <v>125</v>
      </c>
      <c r="AE46" s="1" t="s">
        <v>402</v>
      </c>
      <c r="AF46" s="1" t="s">
        <v>420</v>
      </c>
      <c r="AG46" s="1" t="s">
        <v>421</v>
      </c>
      <c r="AH46" s="1" t="s">
        <v>130</v>
      </c>
    </row>
    <row r="47" spans="1:34" ht="15.75" thickBot="1">
      <c r="A47" s="5">
        <v>5</v>
      </c>
      <c r="B47" s="87" t="s">
        <v>373</v>
      </c>
      <c r="C47" s="88"/>
      <c r="D47" s="1">
        <v>91</v>
      </c>
      <c r="E47" s="1">
        <v>461</v>
      </c>
      <c r="F47" s="1"/>
      <c r="G47" s="1"/>
      <c r="H47" s="1"/>
      <c r="I47" s="1"/>
      <c r="J47" s="1"/>
      <c r="K47" s="1"/>
      <c r="L47" s="1"/>
      <c r="M47" s="1" t="s">
        <v>378</v>
      </c>
      <c r="N47" s="1" t="s">
        <v>319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thickBot="1">
      <c r="A48" s="5">
        <v>6</v>
      </c>
      <c r="B48" s="87" t="s">
        <v>374</v>
      </c>
      <c r="C48" s="88"/>
      <c r="D48" s="1">
        <v>197</v>
      </c>
      <c r="E48" s="1">
        <v>1024</v>
      </c>
      <c r="F48" s="1">
        <v>1999</v>
      </c>
      <c r="G48" s="1" t="s">
        <v>366</v>
      </c>
      <c r="H48" s="1"/>
      <c r="I48" s="1"/>
      <c r="J48" s="1" t="s">
        <v>367</v>
      </c>
      <c r="K48" s="1"/>
      <c r="L48" s="1" t="s">
        <v>257</v>
      </c>
      <c r="M48" s="1"/>
      <c r="N48" s="1"/>
      <c r="O48" s="1">
        <v>2</v>
      </c>
      <c r="P48" s="1">
        <v>45</v>
      </c>
      <c r="Q48" s="1">
        <v>2</v>
      </c>
      <c r="R48" s="43" t="s">
        <v>422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 t="s">
        <v>125</v>
      </c>
      <c r="AE48" s="1" t="s">
        <v>402</v>
      </c>
      <c r="AF48" s="1" t="s">
        <v>420</v>
      </c>
      <c r="AG48" s="1" t="s">
        <v>421</v>
      </c>
      <c r="AH48" s="1" t="s">
        <v>130</v>
      </c>
    </row>
    <row r="49" spans="1:35" s="54" customFormat="1" ht="15.75" thickBot="1">
      <c r="A49" s="66">
        <v>7</v>
      </c>
      <c r="B49" s="158" t="s">
        <v>375</v>
      </c>
      <c r="C49" s="159"/>
      <c r="D49" s="37">
        <v>49</v>
      </c>
      <c r="E49" s="37">
        <v>420</v>
      </c>
      <c r="F49" s="37"/>
      <c r="G49" s="37"/>
      <c r="H49" s="37"/>
      <c r="I49" s="37"/>
      <c r="J49" s="37"/>
      <c r="K49" s="37"/>
      <c r="L49" s="37"/>
      <c r="M49" s="37"/>
      <c r="N49" s="37"/>
      <c r="O49" s="37">
        <v>0.7</v>
      </c>
      <c r="P49" s="37">
        <v>45</v>
      </c>
      <c r="Q49" s="37">
        <v>0.7</v>
      </c>
      <c r="R49" s="37">
        <v>6.4</v>
      </c>
      <c r="S49" s="37"/>
      <c r="T49" s="37"/>
      <c r="U49" s="37"/>
      <c r="V49" s="37"/>
      <c r="W49" s="37"/>
      <c r="X49" s="37"/>
      <c r="Y49" s="37"/>
      <c r="Z49" s="1" t="s">
        <v>319</v>
      </c>
      <c r="AA49" s="37"/>
      <c r="AB49" s="37"/>
      <c r="AC49" s="37"/>
      <c r="AD49" s="1" t="s">
        <v>125</v>
      </c>
      <c r="AE49" s="1" t="s">
        <v>402</v>
      </c>
      <c r="AF49" s="1" t="s">
        <v>420</v>
      </c>
      <c r="AG49" s="1" t="s">
        <v>421</v>
      </c>
      <c r="AH49" s="1" t="s">
        <v>130</v>
      </c>
      <c r="AI49" s="38"/>
    </row>
    <row r="50" spans="1:35" s="65" customFormat="1" ht="16.5" thickBot="1">
      <c r="A50" s="63"/>
      <c r="B50" s="156" t="s">
        <v>181</v>
      </c>
      <c r="C50" s="157"/>
      <c r="D50" s="64">
        <f>D49+D48+D47+D46+D45+D44+D43</f>
        <v>1724</v>
      </c>
      <c r="E50" s="64">
        <f>E49+E48+E47+E46+E45+E44+E43</f>
        <v>9482</v>
      </c>
      <c r="F50" s="64"/>
      <c r="G50" s="64"/>
      <c r="H50" s="45">
        <f t="shared" ref="H50" si="71">H49+H48+H47+H46</f>
        <v>0</v>
      </c>
      <c r="I50" s="64">
        <f>I49+I48+I47+I46+I45+I44+I43</f>
        <v>2</v>
      </c>
      <c r="J50" s="45"/>
      <c r="K50" s="64">
        <f>K49+K48+K47+K46+K45+K44+K43</f>
        <v>0</v>
      </c>
      <c r="L50" s="45"/>
      <c r="M50" s="45"/>
      <c r="N50" s="45"/>
      <c r="O50" s="64">
        <f>O49+O48+O47+O46+O45+O44+O43</f>
        <v>11.200000000000003</v>
      </c>
      <c r="P50" s="64">
        <f t="shared" ref="P50:AH50" si="72">P49+P48+P47+P46+P45+P44+P43</f>
        <v>390</v>
      </c>
      <c r="Q50" s="64">
        <f t="shared" si="72"/>
        <v>11.200000000000003</v>
      </c>
      <c r="R50" s="64"/>
      <c r="S50" s="64">
        <f t="shared" si="72"/>
        <v>0</v>
      </c>
      <c r="T50" s="64">
        <f t="shared" si="72"/>
        <v>0</v>
      </c>
      <c r="U50" s="64">
        <f t="shared" si="72"/>
        <v>0</v>
      </c>
      <c r="V50" s="64">
        <f t="shared" si="72"/>
        <v>0</v>
      </c>
      <c r="W50" s="64" t="e">
        <f t="shared" si="72"/>
        <v>#VALUE!</v>
      </c>
      <c r="X50" s="64" t="e">
        <f t="shared" si="72"/>
        <v>#VALUE!</v>
      </c>
      <c r="Y50" s="64">
        <f t="shared" si="72"/>
        <v>700</v>
      </c>
      <c r="Z50" s="64" t="e">
        <f t="shared" si="72"/>
        <v>#VALUE!</v>
      </c>
      <c r="AA50" s="64">
        <f t="shared" si="72"/>
        <v>0</v>
      </c>
      <c r="AB50" s="64">
        <f t="shared" si="72"/>
        <v>0</v>
      </c>
      <c r="AC50" s="64">
        <f t="shared" si="72"/>
        <v>0</v>
      </c>
      <c r="AD50" s="64" t="e">
        <f t="shared" si="72"/>
        <v>#VALUE!</v>
      </c>
      <c r="AE50" s="64" t="e">
        <f t="shared" si="72"/>
        <v>#VALUE!</v>
      </c>
      <c r="AF50" s="64" t="e">
        <f t="shared" si="72"/>
        <v>#VALUE!</v>
      </c>
      <c r="AG50" s="64" t="e">
        <f t="shared" si="72"/>
        <v>#VALUE!</v>
      </c>
      <c r="AH50" s="64" t="e">
        <f t="shared" si="72"/>
        <v>#VALUE!</v>
      </c>
    </row>
    <row r="51" spans="1:35" ht="16.5" thickBot="1">
      <c r="A51" s="8">
        <v>7</v>
      </c>
      <c r="B51" s="93" t="s">
        <v>379</v>
      </c>
      <c r="C51" s="9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2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5" ht="15.75" thickBot="1">
      <c r="A52" s="5">
        <v>1</v>
      </c>
      <c r="B52" s="87" t="s">
        <v>380</v>
      </c>
      <c r="C52" s="88"/>
      <c r="D52" s="1">
        <v>167</v>
      </c>
      <c r="E52" s="1">
        <v>967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2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5" ht="15.75" thickBot="1">
      <c r="A53" s="5">
        <v>2</v>
      </c>
      <c r="B53" s="87" t="s">
        <v>381</v>
      </c>
      <c r="C53" s="88"/>
      <c r="D53" s="1">
        <v>526</v>
      </c>
      <c r="E53" s="1">
        <v>1840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5" ht="15.75" thickBot="1">
      <c r="A54" s="5">
        <v>3</v>
      </c>
      <c r="B54" s="87" t="s">
        <v>382</v>
      </c>
      <c r="C54" s="88"/>
      <c r="D54" s="1">
        <v>236</v>
      </c>
      <c r="E54" s="1">
        <v>1176</v>
      </c>
      <c r="F54" s="1"/>
      <c r="G54" s="1"/>
      <c r="H54" s="1"/>
      <c r="I54" s="1"/>
      <c r="J54" s="1"/>
      <c r="K54" s="1"/>
      <c r="L54" s="1"/>
      <c r="M54" s="1"/>
      <c r="N54" s="1"/>
      <c r="O54" s="12"/>
      <c r="P54" s="12"/>
      <c r="Q54" s="12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5" ht="15.75" thickBot="1">
      <c r="A55" s="5">
        <v>4</v>
      </c>
      <c r="B55" s="87" t="s">
        <v>384</v>
      </c>
      <c r="C55" s="88"/>
      <c r="D55" s="1">
        <v>308</v>
      </c>
      <c r="E55" s="1">
        <v>1223</v>
      </c>
      <c r="F55" s="1">
        <v>2003</v>
      </c>
      <c r="G55" s="1" t="s">
        <v>366</v>
      </c>
      <c r="H55" s="1"/>
      <c r="I55" s="1">
        <v>1</v>
      </c>
      <c r="J55" s="1" t="s">
        <v>43</v>
      </c>
      <c r="K55" s="1"/>
      <c r="L55" s="1" t="s">
        <v>257</v>
      </c>
      <c r="M55" s="1" t="s">
        <v>312</v>
      </c>
      <c r="N55" s="1" t="s">
        <v>319</v>
      </c>
      <c r="O55" s="1">
        <v>9</v>
      </c>
      <c r="P55" s="1">
        <v>100</v>
      </c>
      <c r="Q55" s="1">
        <v>9</v>
      </c>
      <c r="R55" s="1" t="s">
        <v>413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 t="s">
        <v>125</v>
      </c>
      <c r="AE55" s="1" t="s">
        <v>402</v>
      </c>
      <c r="AF55" s="1" t="s">
        <v>403</v>
      </c>
      <c r="AG55" s="1" t="s">
        <v>400</v>
      </c>
      <c r="AH55" s="1" t="s">
        <v>130</v>
      </c>
    </row>
    <row r="56" spans="1:35" s="29" customFormat="1" ht="16.5" thickBot="1">
      <c r="A56" s="48">
        <v>5</v>
      </c>
      <c r="B56" s="128" t="s">
        <v>383</v>
      </c>
      <c r="C56" s="129"/>
      <c r="D56" s="33">
        <v>205</v>
      </c>
      <c r="E56" s="33">
        <v>1085</v>
      </c>
      <c r="F56" s="33">
        <v>2004</v>
      </c>
      <c r="G56" s="33" t="s">
        <v>366</v>
      </c>
      <c r="H56" s="32"/>
      <c r="I56" s="32"/>
      <c r="J56" s="1" t="s">
        <v>43</v>
      </c>
      <c r="K56" s="32"/>
      <c r="L56" s="1" t="s">
        <v>257</v>
      </c>
      <c r="M56" s="1" t="s">
        <v>312</v>
      </c>
      <c r="N56" s="1" t="s">
        <v>319</v>
      </c>
      <c r="O56" s="33">
        <v>10.029999999999999</v>
      </c>
      <c r="P56" s="33">
        <v>100</v>
      </c>
      <c r="Q56" s="33">
        <v>10.029999999999999</v>
      </c>
      <c r="R56" s="67">
        <v>41192</v>
      </c>
      <c r="S56" s="25"/>
      <c r="T56" s="25">
        <v>1</v>
      </c>
      <c r="U56" s="25"/>
      <c r="V56" s="25">
        <v>1</v>
      </c>
      <c r="W56" s="25" t="s">
        <v>397</v>
      </c>
      <c r="X56" s="25" t="s">
        <v>124</v>
      </c>
      <c r="Y56" s="25">
        <v>200</v>
      </c>
      <c r="Z56" s="25" t="s">
        <v>319</v>
      </c>
      <c r="AA56" s="25"/>
      <c r="AB56" s="25"/>
      <c r="AC56" s="25"/>
      <c r="AD56" s="1" t="s">
        <v>125</v>
      </c>
      <c r="AE56" s="1" t="s">
        <v>402</v>
      </c>
      <c r="AF56" s="1" t="s">
        <v>403</v>
      </c>
      <c r="AG56" s="1" t="s">
        <v>400</v>
      </c>
      <c r="AH56" s="1" t="s">
        <v>130</v>
      </c>
    </row>
    <row r="57" spans="1:35" s="65" customFormat="1" ht="16.5" thickBot="1">
      <c r="A57" s="63"/>
      <c r="B57" s="156" t="s">
        <v>181</v>
      </c>
      <c r="C57" s="157"/>
      <c r="D57" s="64">
        <f>D56+D55+D54+D52+D53</f>
        <v>1442</v>
      </c>
      <c r="E57" s="64">
        <f>E56+E55+E54+E52+E53</f>
        <v>6291</v>
      </c>
      <c r="F57" s="64"/>
      <c r="G57" s="64"/>
      <c r="H57" s="64">
        <f>H56+H55+H54+H52+H53</f>
        <v>0</v>
      </c>
      <c r="I57" s="64">
        <f t="shared" ref="I57:AH57" si="73">I56+I55+I54+I52+I53</f>
        <v>1</v>
      </c>
      <c r="J57" s="64" t="e">
        <f t="shared" si="73"/>
        <v>#VALUE!</v>
      </c>
      <c r="K57" s="64">
        <f t="shared" si="73"/>
        <v>0</v>
      </c>
      <c r="L57" s="64" t="e">
        <f t="shared" si="73"/>
        <v>#VALUE!</v>
      </c>
      <c r="M57" s="64" t="e">
        <f t="shared" si="73"/>
        <v>#VALUE!</v>
      </c>
      <c r="N57" s="64" t="e">
        <f t="shared" si="73"/>
        <v>#VALUE!</v>
      </c>
      <c r="O57" s="64">
        <f t="shared" si="73"/>
        <v>19.03</v>
      </c>
      <c r="P57" s="64">
        <f t="shared" si="73"/>
        <v>200</v>
      </c>
      <c r="Q57" s="64">
        <f t="shared" si="73"/>
        <v>19.03</v>
      </c>
      <c r="R57" s="64" t="e">
        <f t="shared" si="73"/>
        <v>#VALUE!</v>
      </c>
      <c r="S57" s="64">
        <f t="shared" si="73"/>
        <v>0</v>
      </c>
      <c r="T57" s="64">
        <f t="shared" si="73"/>
        <v>1</v>
      </c>
      <c r="U57" s="64">
        <f t="shared" si="73"/>
        <v>0</v>
      </c>
      <c r="V57" s="64">
        <f t="shared" si="73"/>
        <v>1</v>
      </c>
      <c r="W57" s="64" t="e">
        <f t="shared" si="73"/>
        <v>#VALUE!</v>
      </c>
      <c r="X57" s="64" t="e">
        <f t="shared" si="73"/>
        <v>#VALUE!</v>
      </c>
      <c r="Y57" s="64">
        <f t="shared" si="73"/>
        <v>200</v>
      </c>
      <c r="Z57" s="64" t="e">
        <f t="shared" si="73"/>
        <v>#VALUE!</v>
      </c>
      <c r="AA57" s="64">
        <f t="shared" si="73"/>
        <v>0</v>
      </c>
      <c r="AB57" s="64">
        <f t="shared" si="73"/>
        <v>0</v>
      </c>
      <c r="AC57" s="64">
        <f t="shared" si="73"/>
        <v>0</v>
      </c>
      <c r="AD57" s="64" t="e">
        <f t="shared" si="73"/>
        <v>#VALUE!</v>
      </c>
      <c r="AE57" s="64" t="e">
        <f t="shared" si="73"/>
        <v>#VALUE!</v>
      </c>
      <c r="AF57" s="64" t="e">
        <f t="shared" si="73"/>
        <v>#VALUE!</v>
      </c>
      <c r="AG57" s="64" t="e">
        <f t="shared" si="73"/>
        <v>#VALUE!</v>
      </c>
      <c r="AH57" s="64" t="e">
        <f t="shared" si="73"/>
        <v>#VALUE!</v>
      </c>
    </row>
    <row r="58" spans="1:35" ht="16.5" thickBot="1">
      <c r="A58" s="8">
        <v>8</v>
      </c>
      <c r="B58" s="93" t="s">
        <v>385</v>
      </c>
      <c r="C58" s="9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5" ht="15.75" thickBot="1">
      <c r="A59" s="5">
        <v>1</v>
      </c>
      <c r="B59" s="87" t="s">
        <v>386</v>
      </c>
      <c r="C59" s="88"/>
      <c r="D59" s="1">
        <v>420</v>
      </c>
      <c r="E59" s="1">
        <v>967</v>
      </c>
      <c r="F59" s="1">
        <v>1999</v>
      </c>
      <c r="G59" s="1" t="s">
        <v>366</v>
      </c>
      <c r="H59" s="1"/>
      <c r="I59" s="1"/>
      <c r="J59" s="1" t="s">
        <v>367</v>
      </c>
      <c r="K59" s="1"/>
      <c r="L59" s="1" t="s">
        <v>257</v>
      </c>
      <c r="M59" s="1" t="s">
        <v>378</v>
      </c>
      <c r="N59" s="1" t="s">
        <v>319</v>
      </c>
      <c r="O59" s="1">
        <v>2.5</v>
      </c>
      <c r="P59" s="1" t="s">
        <v>406</v>
      </c>
      <c r="Q59" s="1">
        <v>2.5</v>
      </c>
      <c r="R59" s="1" t="s">
        <v>407</v>
      </c>
      <c r="S59" s="1"/>
      <c r="T59" s="1"/>
      <c r="U59" s="1"/>
      <c r="V59" s="1"/>
      <c r="W59" s="1"/>
      <c r="X59" s="1"/>
      <c r="Y59" s="1"/>
      <c r="Z59" s="1" t="s">
        <v>319</v>
      </c>
      <c r="AA59" s="1"/>
      <c r="AB59" s="1"/>
      <c r="AC59" s="1"/>
      <c r="AD59" s="1"/>
      <c r="AE59" s="1"/>
      <c r="AF59" s="1"/>
      <c r="AG59" s="1"/>
      <c r="AH59" s="1"/>
    </row>
    <row r="60" spans="1:35" ht="15.75" thickBot="1">
      <c r="A60" s="5">
        <v>2</v>
      </c>
      <c r="B60" s="87" t="s">
        <v>387</v>
      </c>
      <c r="C60" s="88"/>
      <c r="D60" s="1">
        <v>196</v>
      </c>
      <c r="E60" s="1">
        <v>1840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5" ht="15.75" thickBot="1">
      <c r="A61" s="5">
        <v>3</v>
      </c>
      <c r="B61" s="87" t="s">
        <v>388</v>
      </c>
      <c r="C61" s="88"/>
      <c r="D61" s="1">
        <v>865</v>
      </c>
      <c r="E61" s="1">
        <v>1176</v>
      </c>
      <c r="F61" s="1">
        <v>1980</v>
      </c>
      <c r="G61" s="1" t="s">
        <v>366</v>
      </c>
      <c r="H61" s="1"/>
      <c r="I61" s="1">
        <v>1</v>
      </c>
      <c r="J61" s="1" t="s">
        <v>367</v>
      </c>
      <c r="K61" s="1"/>
      <c r="L61" s="1" t="s">
        <v>257</v>
      </c>
      <c r="M61" s="1" t="s">
        <v>378</v>
      </c>
      <c r="N61" s="1" t="s">
        <v>319</v>
      </c>
      <c r="O61" s="1">
        <v>7.1</v>
      </c>
      <c r="P61" s="1" t="s">
        <v>405</v>
      </c>
      <c r="Q61" s="12">
        <v>7.1</v>
      </c>
      <c r="R61" s="1">
        <v>100</v>
      </c>
      <c r="S61" s="1"/>
      <c r="T61" s="1"/>
      <c r="U61" s="1"/>
      <c r="V61" s="1">
        <v>1</v>
      </c>
      <c r="W61" s="1" t="s">
        <v>397</v>
      </c>
      <c r="X61" s="1" t="s">
        <v>124</v>
      </c>
      <c r="Y61" s="1">
        <v>200</v>
      </c>
      <c r="Z61" s="1" t="s">
        <v>319</v>
      </c>
      <c r="AA61" s="1"/>
      <c r="AB61" s="1"/>
      <c r="AC61" s="1"/>
      <c r="AD61" s="1"/>
      <c r="AE61" s="1"/>
      <c r="AF61" s="1"/>
      <c r="AG61" s="1"/>
      <c r="AH61" s="1"/>
    </row>
    <row r="62" spans="1:35" s="19" customFormat="1" ht="16.5" thickBot="1">
      <c r="A62" s="44"/>
      <c r="B62" s="110" t="s">
        <v>181</v>
      </c>
      <c r="C62" s="111"/>
      <c r="D62" s="18">
        <f>D61+D60+D59</f>
        <v>1481</v>
      </c>
      <c r="E62" s="18">
        <f>E61+E60+E59</f>
        <v>3983</v>
      </c>
      <c r="F62" s="18"/>
      <c r="G62" s="18"/>
      <c r="H62" s="18">
        <f>H61+H60+H59</f>
        <v>0</v>
      </c>
      <c r="I62" s="18">
        <f t="shared" ref="I62:AH62" si="74">I61+I60+I59</f>
        <v>1</v>
      </c>
      <c r="J62" s="18" t="e">
        <f t="shared" si="74"/>
        <v>#VALUE!</v>
      </c>
      <c r="K62" s="18">
        <f t="shared" si="74"/>
        <v>0</v>
      </c>
      <c r="L62" s="18" t="e">
        <f t="shared" si="74"/>
        <v>#VALUE!</v>
      </c>
      <c r="M62" s="18" t="e">
        <f t="shared" si="74"/>
        <v>#VALUE!</v>
      </c>
      <c r="N62" s="18" t="e">
        <f t="shared" si="74"/>
        <v>#VALUE!</v>
      </c>
      <c r="O62" s="18">
        <f t="shared" si="74"/>
        <v>9.6</v>
      </c>
      <c r="P62" s="18" t="e">
        <f t="shared" si="74"/>
        <v>#VALUE!</v>
      </c>
      <c r="Q62" s="18">
        <f t="shared" si="74"/>
        <v>9.6</v>
      </c>
      <c r="R62" s="18" t="e">
        <f t="shared" si="74"/>
        <v>#VALUE!</v>
      </c>
      <c r="S62" s="18">
        <f t="shared" si="74"/>
        <v>0</v>
      </c>
      <c r="T62" s="18">
        <f t="shared" si="74"/>
        <v>0</v>
      </c>
      <c r="U62" s="18">
        <f t="shared" si="74"/>
        <v>0</v>
      </c>
      <c r="V62" s="18">
        <f t="shared" si="74"/>
        <v>1</v>
      </c>
      <c r="W62" s="18" t="e">
        <f t="shared" si="74"/>
        <v>#VALUE!</v>
      </c>
      <c r="X62" s="18" t="e">
        <f t="shared" si="74"/>
        <v>#VALUE!</v>
      </c>
      <c r="Y62" s="18">
        <f t="shared" si="74"/>
        <v>200</v>
      </c>
      <c r="Z62" s="18" t="e">
        <f t="shared" si="74"/>
        <v>#VALUE!</v>
      </c>
      <c r="AA62" s="18">
        <f t="shared" si="74"/>
        <v>0</v>
      </c>
      <c r="AB62" s="18">
        <f t="shared" si="74"/>
        <v>0</v>
      </c>
      <c r="AC62" s="18">
        <f t="shared" si="74"/>
        <v>0</v>
      </c>
      <c r="AD62" s="18">
        <f t="shared" si="74"/>
        <v>0</v>
      </c>
      <c r="AE62" s="18">
        <f t="shared" si="74"/>
        <v>0</v>
      </c>
      <c r="AF62" s="18">
        <f t="shared" si="74"/>
        <v>0</v>
      </c>
      <c r="AG62" s="18">
        <f t="shared" si="74"/>
        <v>0</v>
      </c>
      <c r="AH62" s="18">
        <f t="shared" si="74"/>
        <v>0</v>
      </c>
    </row>
    <row r="63" spans="1:35" ht="16.5" thickBot="1">
      <c r="A63" s="31">
        <v>9</v>
      </c>
      <c r="B63" s="93" t="s">
        <v>389</v>
      </c>
      <c r="C63" s="9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5" ht="15.75" thickBot="1">
      <c r="A64" s="5">
        <v>1</v>
      </c>
      <c r="B64" s="87" t="s">
        <v>390</v>
      </c>
      <c r="C64" s="88"/>
      <c r="D64" s="1">
        <v>736</v>
      </c>
      <c r="E64" s="1">
        <v>4280</v>
      </c>
      <c r="F64" s="1">
        <v>1978</v>
      </c>
      <c r="G64" s="1" t="s">
        <v>366</v>
      </c>
      <c r="H64" s="1">
        <v>142</v>
      </c>
      <c r="I64" s="1">
        <v>1</v>
      </c>
      <c r="J64" s="1" t="s">
        <v>396</v>
      </c>
      <c r="K64" s="1"/>
      <c r="L64" s="1" t="s">
        <v>257</v>
      </c>
      <c r="M64" s="1" t="s">
        <v>378</v>
      </c>
      <c r="N64" s="1" t="s">
        <v>319</v>
      </c>
      <c r="O64" s="1">
        <v>4.3</v>
      </c>
      <c r="P64" s="1">
        <v>150</v>
      </c>
      <c r="Q64" s="1">
        <v>4.3</v>
      </c>
      <c r="R64" s="1" t="s">
        <v>409</v>
      </c>
      <c r="S64" s="1"/>
      <c r="T64" s="1"/>
      <c r="U64" s="1"/>
      <c r="V64" s="1"/>
      <c r="W64" s="1" t="s">
        <v>397</v>
      </c>
      <c r="X64" s="1" t="s">
        <v>124</v>
      </c>
      <c r="Y64" s="1"/>
      <c r="Z64" s="1" t="s">
        <v>319</v>
      </c>
      <c r="AA64" s="1"/>
      <c r="AB64" s="1"/>
      <c r="AC64" s="1"/>
      <c r="AD64" s="1" t="s">
        <v>125</v>
      </c>
      <c r="AE64" s="1" t="s">
        <v>402</v>
      </c>
      <c r="AF64" s="1" t="s">
        <v>403</v>
      </c>
      <c r="AG64" s="1" t="s">
        <v>400</v>
      </c>
      <c r="AH64" s="1" t="s">
        <v>130</v>
      </c>
    </row>
    <row r="65" spans="1:34" ht="15.75" thickBot="1">
      <c r="A65" s="5">
        <v>2</v>
      </c>
      <c r="B65" s="87" t="s">
        <v>391</v>
      </c>
      <c r="C65" s="88"/>
      <c r="D65" s="1">
        <v>175</v>
      </c>
      <c r="E65" s="1">
        <v>881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thickBot="1">
      <c r="A66" s="5">
        <v>3</v>
      </c>
      <c r="B66" s="87" t="s">
        <v>392</v>
      </c>
      <c r="C66" s="88"/>
      <c r="D66" s="1">
        <v>1786</v>
      </c>
      <c r="E66" s="1">
        <v>8634</v>
      </c>
      <c r="F66" s="1">
        <v>1996</v>
      </c>
      <c r="G66" s="1" t="s">
        <v>366</v>
      </c>
      <c r="H66" s="1">
        <v>486</v>
      </c>
      <c r="I66" s="1">
        <v>1</v>
      </c>
      <c r="J66" s="1" t="s">
        <v>396</v>
      </c>
      <c r="K66" s="1"/>
      <c r="L66" s="1" t="s">
        <v>257</v>
      </c>
      <c r="M66" s="1" t="s">
        <v>378</v>
      </c>
      <c r="N66" s="1" t="s">
        <v>319</v>
      </c>
      <c r="O66" s="1">
        <v>17.5</v>
      </c>
      <c r="P66" s="1">
        <v>150</v>
      </c>
      <c r="Q66" s="1">
        <v>17.5</v>
      </c>
      <c r="R66" s="1" t="s">
        <v>408</v>
      </c>
      <c r="S66" s="1"/>
      <c r="T66" s="1"/>
      <c r="U66" s="1"/>
      <c r="V66" s="1"/>
      <c r="W66" s="1" t="s">
        <v>397</v>
      </c>
      <c r="X66" s="1" t="s">
        <v>124</v>
      </c>
      <c r="Y66" s="1"/>
      <c r="Z66" s="1" t="s">
        <v>319</v>
      </c>
      <c r="AA66" s="1"/>
      <c r="AB66" s="1"/>
      <c r="AC66" s="1"/>
      <c r="AD66" s="1" t="s">
        <v>125</v>
      </c>
      <c r="AE66" s="1" t="s">
        <v>402</v>
      </c>
      <c r="AF66" s="1" t="s">
        <v>403</v>
      </c>
      <c r="AG66" s="1" t="s">
        <v>400</v>
      </c>
      <c r="AH66" s="1" t="s">
        <v>130</v>
      </c>
    </row>
    <row r="67" spans="1:34" ht="15.75" thickBot="1">
      <c r="A67" s="5">
        <v>4</v>
      </c>
      <c r="B67" s="87" t="s">
        <v>393</v>
      </c>
      <c r="C67" s="88"/>
      <c r="D67" s="1">
        <v>686</v>
      </c>
      <c r="E67" s="1">
        <v>3706</v>
      </c>
      <c r="F67" s="1"/>
      <c r="G67" s="1"/>
      <c r="H67" s="1"/>
      <c r="I67" s="1"/>
      <c r="J67" s="1"/>
      <c r="K67" s="1"/>
      <c r="L67" s="1"/>
      <c r="M67" s="1"/>
      <c r="N67" s="1"/>
      <c r="O67" s="1">
        <v>3.4</v>
      </c>
      <c r="P67" s="1">
        <v>150</v>
      </c>
      <c r="Q67" s="1">
        <v>3.4</v>
      </c>
      <c r="R67" s="1" t="s">
        <v>412</v>
      </c>
      <c r="S67" s="1"/>
      <c r="T67" s="1"/>
      <c r="U67" s="1"/>
      <c r="V67" s="1"/>
      <c r="W67" s="1" t="s">
        <v>411</v>
      </c>
      <c r="X67" s="1" t="s">
        <v>124</v>
      </c>
      <c r="Y67" s="1"/>
      <c r="Z67" s="1" t="s">
        <v>319</v>
      </c>
      <c r="AA67" s="1"/>
      <c r="AB67" s="1"/>
      <c r="AC67" s="1"/>
      <c r="AD67" s="1" t="s">
        <v>125</v>
      </c>
      <c r="AE67" s="1" t="s">
        <v>402</v>
      </c>
      <c r="AF67" s="1" t="s">
        <v>403</v>
      </c>
      <c r="AG67" s="1" t="s">
        <v>400</v>
      </c>
      <c r="AH67" s="1" t="s">
        <v>130</v>
      </c>
    </row>
    <row r="68" spans="1:34" ht="15.75" thickBot="1">
      <c r="A68" s="5">
        <v>5</v>
      </c>
      <c r="B68" s="87" t="s">
        <v>394</v>
      </c>
      <c r="C68" s="88"/>
      <c r="D68" s="1">
        <v>873</v>
      </c>
      <c r="E68" s="1">
        <v>4139</v>
      </c>
      <c r="F68" s="1">
        <v>1996</v>
      </c>
      <c r="G68" s="1" t="s">
        <v>366</v>
      </c>
      <c r="H68" s="1">
        <v>119</v>
      </c>
      <c r="I68" s="1">
        <v>1</v>
      </c>
      <c r="J68" s="1" t="s">
        <v>396</v>
      </c>
      <c r="K68" s="1"/>
      <c r="L68" s="1" t="s">
        <v>257</v>
      </c>
      <c r="M68" s="1" t="s">
        <v>378</v>
      </c>
      <c r="N68" s="1" t="s">
        <v>319</v>
      </c>
      <c r="O68" s="1">
        <v>4.5999999999999996</v>
      </c>
      <c r="P68" s="1">
        <v>150</v>
      </c>
      <c r="Q68" s="1">
        <v>4.5999999999999996</v>
      </c>
      <c r="R68" s="1" t="s">
        <v>410</v>
      </c>
      <c r="S68" s="1"/>
      <c r="T68" s="1"/>
      <c r="U68" s="1"/>
      <c r="V68" s="1"/>
      <c r="W68" s="1" t="s">
        <v>411</v>
      </c>
      <c r="X68" s="1" t="s">
        <v>124</v>
      </c>
      <c r="Y68" s="1"/>
      <c r="Z68" s="1" t="s">
        <v>319</v>
      </c>
      <c r="AA68" s="1"/>
      <c r="AB68" s="1"/>
      <c r="AC68" s="1"/>
      <c r="AD68" s="1" t="s">
        <v>125</v>
      </c>
      <c r="AE68" s="1" t="s">
        <v>402</v>
      </c>
      <c r="AF68" s="1" t="s">
        <v>403</v>
      </c>
      <c r="AG68" s="1" t="s">
        <v>400</v>
      </c>
      <c r="AH68" s="1" t="s">
        <v>130</v>
      </c>
    </row>
    <row r="69" spans="1:34" ht="15.75" thickBot="1">
      <c r="A69" s="5">
        <v>6</v>
      </c>
      <c r="B69" s="87" t="s">
        <v>395</v>
      </c>
      <c r="C69" s="88"/>
      <c r="D69" s="1">
        <v>307</v>
      </c>
      <c r="E69" s="1">
        <v>1484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s="19" customFormat="1" ht="16.5" thickBot="1">
      <c r="A70" s="18"/>
      <c r="B70" s="110"/>
      <c r="C70" s="111"/>
      <c r="D70" s="18">
        <f>D69+D68+D67+D66+D65+D64</f>
        <v>4563</v>
      </c>
      <c r="E70" s="18">
        <f>E69+E68+E67+E66+E65+E64</f>
        <v>23124</v>
      </c>
      <c r="F70" s="18"/>
      <c r="G70" s="18"/>
      <c r="H70" s="18">
        <f>H69+H68+H67</f>
        <v>119</v>
      </c>
      <c r="I70" s="18">
        <f t="shared" ref="I70" si="75">I69+I68+I67</f>
        <v>1</v>
      </c>
      <c r="J70" s="18" t="e">
        <f t="shared" ref="J70" si="76">J69+J68+J67</f>
        <v>#VALUE!</v>
      </c>
      <c r="K70" s="18">
        <f t="shared" ref="K70" si="77">K69+K68+K67</f>
        <v>0</v>
      </c>
      <c r="L70" s="18" t="e">
        <f t="shared" ref="L70" si="78">L69+L68+L67</f>
        <v>#VALUE!</v>
      </c>
      <c r="M70" s="18" t="e">
        <f t="shared" ref="M70" si="79">M69+M68+M67</f>
        <v>#VALUE!</v>
      </c>
      <c r="N70" s="18" t="e">
        <f t="shared" ref="N70" si="80">N69+N68+N67</f>
        <v>#VALUE!</v>
      </c>
      <c r="O70" s="18">
        <f t="shared" ref="O70" si="81">O69+O68+O67</f>
        <v>8</v>
      </c>
      <c r="P70" s="18">
        <f t="shared" ref="P70" si="82">P69+P68+P67</f>
        <v>300</v>
      </c>
      <c r="Q70" s="18">
        <f t="shared" ref="Q70" si="83">Q69+Q68+Q67</f>
        <v>8</v>
      </c>
      <c r="R70" s="18" t="e">
        <f t="shared" ref="R70" si="84">R69+R68+R67</f>
        <v>#VALUE!</v>
      </c>
      <c r="S70" s="18">
        <f t="shared" ref="S70" si="85">S69+S68+S67</f>
        <v>0</v>
      </c>
      <c r="T70" s="18">
        <f t="shared" ref="T70" si="86">T69+T68+T67</f>
        <v>0</v>
      </c>
      <c r="U70" s="18">
        <f t="shared" ref="U70" si="87">U69+U68+U67</f>
        <v>0</v>
      </c>
      <c r="V70" s="18">
        <f t="shared" ref="V70" si="88">V69+V68+V67</f>
        <v>0</v>
      </c>
      <c r="W70" s="18" t="e">
        <f t="shared" ref="W70" si="89">W69+W68+W67</f>
        <v>#VALUE!</v>
      </c>
      <c r="X70" s="18" t="e">
        <f t="shared" ref="X70" si="90">X69+X68+X67</f>
        <v>#VALUE!</v>
      </c>
      <c r="Y70" s="18">
        <f t="shared" ref="Y70" si="91">Y69+Y68+Y67</f>
        <v>0</v>
      </c>
      <c r="Z70" s="18" t="e">
        <f t="shared" ref="Z70" si="92">Z69+Z68+Z67</f>
        <v>#VALUE!</v>
      </c>
      <c r="AA70" s="18">
        <f t="shared" ref="AA70" si="93">AA69+AA68+AA67</f>
        <v>0</v>
      </c>
      <c r="AB70" s="18">
        <f t="shared" ref="AB70" si="94">AB69+AB68+AB67</f>
        <v>0</v>
      </c>
      <c r="AC70" s="18">
        <f t="shared" ref="AC70" si="95">AC69+AC68+AC67</f>
        <v>0</v>
      </c>
      <c r="AD70" s="18" t="e">
        <f t="shared" ref="AD70" si="96">AD69+AD68+AD67</f>
        <v>#VALUE!</v>
      </c>
      <c r="AE70" s="18" t="e">
        <f t="shared" ref="AE70" si="97">AE69+AE68+AE67</f>
        <v>#VALUE!</v>
      </c>
      <c r="AF70" s="18" t="e">
        <f t="shared" ref="AF70" si="98">AF69+AF68+AF67</f>
        <v>#VALUE!</v>
      </c>
      <c r="AG70" s="18" t="e">
        <f t="shared" ref="AG70" si="99">AG69+AG68+AG67</f>
        <v>#VALUE!</v>
      </c>
      <c r="AH70" s="18" t="e">
        <f t="shared" ref="AH70" si="100">AH69+AH68+AH67</f>
        <v>#VALUE!</v>
      </c>
    </row>
    <row r="71" spans="1:34" s="20" customFormat="1">
      <c r="A71" s="107"/>
      <c r="B71" s="112" t="s">
        <v>426</v>
      </c>
      <c r="C71" s="113"/>
      <c r="D71" s="107">
        <f>D70+D62+D57+D50+D41+D35+D29+D23+D16</f>
        <v>18012</v>
      </c>
      <c r="E71" s="107">
        <f t="shared" ref="E71:AC71" si="101">E70+E62+E57+E50+E41+E35+E29+E23+E16</f>
        <v>91218</v>
      </c>
      <c r="F71" s="107">
        <f t="shared" si="101"/>
        <v>0</v>
      </c>
      <c r="G71" s="107">
        <f t="shared" si="101"/>
        <v>9</v>
      </c>
      <c r="H71" s="107">
        <f t="shared" si="101"/>
        <v>200</v>
      </c>
      <c r="I71" s="107">
        <f t="shared" si="101"/>
        <v>11</v>
      </c>
      <c r="J71" s="107"/>
      <c r="K71" s="107">
        <f t="shared" si="101"/>
        <v>0</v>
      </c>
      <c r="L71" s="107"/>
      <c r="M71" s="107"/>
      <c r="N71" s="107"/>
      <c r="O71" s="107">
        <f t="shared" si="101"/>
        <v>113.14</v>
      </c>
      <c r="P71" s="107"/>
      <c r="Q71" s="107">
        <f t="shared" si="101"/>
        <v>154.88</v>
      </c>
      <c r="R71" s="107"/>
      <c r="S71" s="107">
        <f t="shared" si="101"/>
        <v>0</v>
      </c>
      <c r="T71" s="107">
        <f t="shared" si="101"/>
        <v>4</v>
      </c>
      <c r="U71" s="107">
        <f t="shared" si="101"/>
        <v>0</v>
      </c>
      <c r="V71" s="107">
        <f t="shared" si="101"/>
        <v>3</v>
      </c>
      <c r="W71" s="107"/>
      <c r="X71" s="107"/>
      <c r="Y71" s="107"/>
      <c r="Z71" s="107"/>
      <c r="AA71" s="107">
        <f t="shared" si="101"/>
        <v>0</v>
      </c>
      <c r="AB71" s="107">
        <f t="shared" si="101"/>
        <v>0</v>
      </c>
      <c r="AC71" s="107">
        <f t="shared" si="101"/>
        <v>0</v>
      </c>
      <c r="AD71" s="107"/>
      <c r="AE71" s="107"/>
      <c r="AF71" s="107"/>
      <c r="AG71" s="107"/>
      <c r="AH71" s="107"/>
    </row>
    <row r="72" spans="1:34" s="20" customFormat="1">
      <c r="A72" s="108"/>
      <c r="B72" s="114"/>
      <c r="C72" s="115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</row>
    <row r="73" spans="1:34" s="20" customFormat="1">
      <c r="A73" s="108"/>
      <c r="B73" s="114"/>
      <c r="C73" s="115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</row>
    <row r="74" spans="1:34" s="20" customFormat="1" ht="15.75" thickBot="1">
      <c r="A74" s="109"/>
      <c r="B74" s="116"/>
      <c r="C74" s="117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</row>
    <row r="75" spans="1:34" ht="15.75" thickBot="1">
      <c r="A75" s="1"/>
      <c r="B75" s="142"/>
      <c r="C75" s="14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thickBot="1">
      <c r="A76" s="1"/>
      <c r="B76" s="142"/>
      <c r="C76" s="14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thickBot="1">
      <c r="A77" s="1"/>
      <c r="B77" s="142"/>
      <c r="C77" s="14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thickBot="1">
      <c r="A78" s="1"/>
      <c r="B78" s="142"/>
      <c r="C78" s="14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.75" thickBot="1">
      <c r="A79" s="1"/>
      <c r="B79" s="142"/>
      <c r="C79" s="14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.75" thickBot="1">
      <c r="A80" s="1"/>
      <c r="B80" s="142"/>
      <c r="C80" s="14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.75" thickBot="1">
      <c r="A81" s="1"/>
      <c r="B81" s="142"/>
      <c r="C81" s="14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.75" thickBot="1">
      <c r="A82" s="1"/>
      <c r="B82" s="142"/>
      <c r="C82" s="14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.75" thickBot="1">
      <c r="A83" s="1"/>
      <c r="B83" s="142"/>
      <c r="C83" s="14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.75" thickBot="1">
      <c r="A84" s="1"/>
      <c r="B84" s="142"/>
      <c r="C84" s="14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thickBot="1">
      <c r="A85" s="1"/>
      <c r="B85" s="142"/>
      <c r="C85" s="14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thickBot="1">
      <c r="A86" s="1"/>
      <c r="B86" s="142"/>
      <c r="C86" s="14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thickBot="1">
      <c r="A87" s="1"/>
      <c r="B87" s="142"/>
      <c r="C87" s="14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thickBot="1">
      <c r="A88" s="1"/>
      <c r="B88" s="142"/>
      <c r="C88" s="14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thickBot="1">
      <c r="A89" s="1"/>
      <c r="B89" s="142"/>
      <c r="C89" s="14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.75" thickBot="1">
      <c r="A90" s="1"/>
      <c r="B90" s="142"/>
      <c r="C90" s="14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thickBot="1">
      <c r="A91" s="1"/>
      <c r="B91" s="142"/>
      <c r="C91" s="14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thickBot="1">
      <c r="A92" s="1"/>
      <c r="B92" s="142"/>
      <c r="C92" s="14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thickBot="1">
      <c r="A93" s="1"/>
      <c r="B93" s="142"/>
      <c r="C93" s="14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thickBot="1">
      <c r="A94" s="1"/>
      <c r="B94" s="142"/>
      <c r="C94" s="14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.75" thickBot="1">
      <c r="A95" s="1"/>
      <c r="B95" s="142"/>
      <c r="C95" s="14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.75" thickBot="1">
      <c r="A96" s="1"/>
      <c r="B96" s="142"/>
      <c r="C96" s="14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.75" thickBot="1">
      <c r="A97" s="1"/>
      <c r="B97" s="142"/>
      <c r="C97" s="14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.75" thickBot="1">
      <c r="A98" s="1"/>
      <c r="B98" s="142"/>
      <c r="C98" s="14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thickBot="1">
      <c r="A99" s="1"/>
      <c r="B99" s="142"/>
      <c r="C99" s="14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thickBot="1">
      <c r="A100" s="1"/>
      <c r="B100" s="142"/>
      <c r="C100" s="14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thickBot="1">
      <c r="A101" s="1"/>
      <c r="B101" s="142"/>
      <c r="C101" s="14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thickBot="1">
      <c r="A102" s="1"/>
      <c r="B102" s="142"/>
      <c r="C102" s="14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thickBot="1">
      <c r="A103" s="1"/>
      <c r="B103" s="142"/>
      <c r="C103" s="14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thickBot="1">
      <c r="A104" s="1"/>
      <c r="B104" s="142"/>
      <c r="C104" s="14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thickBot="1">
      <c r="A105" s="1"/>
      <c r="B105" s="142"/>
      <c r="C105" s="14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thickBot="1">
      <c r="A106" s="1"/>
      <c r="B106" s="142"/>
      <c r="C106" s="14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thickBot="1">
      <c r="A107" s="1"/>
      <c r="B107" s="142"/>
      <c r="C107" s="14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thickBot="1">
      <c r="A108" s="1"/>
      <c r="B108" s="142"/>
      <c r="C108" s="14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thickBot="1">
      <c r="A109" s="1"/>
      <c r="B109" s="142"/>
      <c r="C109" s="14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thickBot="1">
      <c r="A110" s="1"/>
      <c r="B110" s="142"/>
      <c r="C110" s="14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thickBot="1">
      <c r="A111" s="1"/>
      <c r="B111" s="142"/>
      <c r="C111" s="14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thickBot="1">
      <c r="A112" s="1"/>
      <c r="B112" s="142"/>
      <c r="C112" s="14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thickBot="1">
      <c r="A113" s="1"/>
      <c r="B113" s="142"/>
      <c r="C113" s="14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thickBot="1">
      <c r="A114" s="1"/>
      <c r="B114" s="142"/>
      <c r="C114" s="14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thickBot="1">
      <c r="A115" s="1"/>
      <c r="B115" s="142"/>
      <c r="C115" s="14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thickBot="1">
      <c r="A116" s="1"/>
      <c r="B116" s="142"/>
      <c r="C116" s="14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thickBot="1">
      <c r="A117" s="1"/>
      <c r="B117" s="142"/>
      <c r="C117" s="14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thickBot="1">
      <c r="A118" s="1"/>
      <c r="B118" s="142"/>
      <c r="C118" s="14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thickBot="1">
      <c r="A119" s="1"/>
      <c r="B119" s="142"/>
      <c r="C119" s="14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thickBot="1">
      <c r="A120" s="1"/>
      <c r="B120" s="142"/>
      <c r="C120" s="14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thickBot="1">
      <c r="A121" s="1"/>
      <c r="B121" s="142"/>
      <c r="C121" s="14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thickBot="1">
      <c r="A122" s="1"/>
      <c r="B122" s="142"/>
      <c r="C122" s="14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thickBot="1">
      <c r="A123" s="1"/>
      <c r="B123" s="142"/>
      <c r="C123" s="14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thickBot="1">
      <c r="A124" s="1"/>
      <c r="B124" s="142"/>
      <c r="C124" s="14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thickBot="1">
      <c r="A125" s="1"/>
      <c r="B125" s="142"/>
      <c r="C125" s="14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thickBot="1">
      <c r="A126" s="1"/>
      <c r="B126" s="142"/>
      <c r="C126" s="14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thickBot="1">
      <c r="A127" s="1"/>
      <c r="B127" s="142"/>
      <c r="C127" s="14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thickBot="1">
      <c r="A128" s="1"/>
      <c r="B128" s="142"/>
      <c r="C128" s="14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thickBot="1">
      <c r="A129" s="1"/>
      <c r="B129" s="142"/>
      <c r="C129" s="14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thickBot="1">
      <c r="A130" s="1"/>
      <c r="B130" s="142"/>
      <c r="C130" s="14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thickBot="1">
      <c r="A131" s="1"/>
      <c r="B131" s="142"/>
      <c r="C131" s="14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thickBot="1">
      <c r="A132" s="1"/>
      <c r="B132" s="142"/>
      <c r="C132" s="14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thickBot="1">
      <c r="A133" s="1"/>
      <c r="B133" s="142"/>
      <c r="C133" s="14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thickBot="1">
      <c r="A134" s="1"/>
      <c r="B134" s="142"/>
      <c r="C134" s="14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thickBot="1">
      <c r="A135" s="1"/>
      <c r="B135" s="142"/>
      <c r="C135" s="14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thickBot="1">
      <c r="A136" s="1"/>
      <c r="B136" s="142"/>
      <c r="C136" s="14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thickBot="1">
      <c r="A137" s="1"/>
      <c r="B137" s="142"/>
      <c r="C137" s="14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.75" thickBot="1">
      <c r="A138" s="1"/>
      <c r="B138" s="142"/>
      <c r="C138" s="14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thickBot="1">
      <c r="A139" s="1"/>
      <c r="B139" s="142"/>
      <c r="C139" s="14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thickBot="1">
      <c r="A140" s="1"/>
      <c r="B140" s="142"/>
      <c r="C140" s="14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thickBot="1">
      <c r="A141" s="1"/>
      <c r="B141" s="142"/>
      <c r="C141" s="14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thickBot="1">
      <c r="A142" s="1"/>
      <c r="B142" s="142"/>
      <c r="C142" s="14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thickBot="1">
      <c r="A143" s="1"/>
      <c r="B143" s="142"/>
      <c r="C143" s="14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thickBot="1">
      <c r="A144" s="1"/>
      <c r="B144" s="142"/>
      <c r="C144" s="14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thickBot="1">
      <c r="A145" s="1"/>
      <c r="B145" s="142"/>
      <c r="C145" s="14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thickBot="1">
      <c r="A146" s="1"/>
      <c r="B146" s="142"/>
      <c r="C146" s="14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thickBot="1">
      <c r="A147" s="1"/>
      <c r="B147" s="142"/>
      <c r="C147" s="14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thickBot="1">
      <c r="A148" s="1"/>
      <c r="B148" s="142"/>
      <c r="C148" s="14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thickBot="1">
      <c r="A149" s="1"/>
      <c r="B149" s="142"/>
      <c r="C149" s="14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thickBot="1">
      <c r="A150" s="1"/>
      <c r="B150" s="142"/>
      <c r="C150" s="14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thickBot="1">
      <c r="A151" s="1"/>
      <c r="B151" s="142"/>
      <c r="C151" s="14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thickBot="1">
      <c r="A152" s="1"/>
      <c r="B152" s="142"/>
      <c r="C152" s="14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thickBot="1">
      <c r="A153" s="1"/>
      <c r="B153" s="142"/>
      <c r="C153" s="14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thickBot="1">
      <c r="A154" s="1"/>
      <c r="B154" s="142"/>
      <c r="C154" s="14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thickBot="1">
      <c r="A155" s="1"/>
      <c r="B155" s="142"/>
      <c r="C155" s="14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thickBot="1">
      <c r="A156" s="1"/>
      <c r="B156" s="142"/>
      <c r="C156" s="14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thickBot="1">
      <c r="A157" s="1"/>
      <c r="B157" s="142"/>
      <c r="C157" s="14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thickBot="1">
      <c r="A158" s="1"/>
      <c r="B158" s="142"/>
      <c r="C158" s="14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thickBot="1">
      <c r="A159" s="1"/>
      <c r="B159" s="142"/>
      <c r="C159" s="14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thickBot="1">
      <c r="A160" s="1"/>
      <c r="B160" s="142"/>
      <c r="C160" s="14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thickBot="1">
      <c r="A161" s="1"/>
      <c r="B161" s="142"/>
      <c r="C161" s="14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thickBot="1">
      <c r="A162" s="1"/>
      <c r="B162" s="142"/>
      <c r="C162" s="14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thickBot="1">
      <c r="A163" s="1"/>
      <c r="B163" s="142"/>
      <c r="C163" s="14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thickBot="1">
      <c r="A164" s="1"/>
      <c r="B164" s="142"/>
      <c r="C164" s="14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thickBot="1">
      <c r="A165" s="1"/>
      <c r="B165" s="142"/>
      <c r="C165" s="14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thickBot="1">
      <c r="A166" s="1"/>
      <c r="B166" s="142"/>
      <c r="C166" s="14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thickBot="1">
      <c r="A167" s="1"/>
      <c r="B167" s="142"/>
      <c r="C167" s="14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thickBot="1">
      <c r="A168" s="1"/>
      <c r="B168" s="142"/>
      <c r="C168" s="14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thickBot="1">
      <c r="A169" s="1"/>
      <c r="B169" s="142"/>
      <c r="C169" s="14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thickBot="1">
      <c r="A170" s="1"/>
      <c r="B170" s="142"/>
      <c r="C170" s="14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thickBot="1">
      <c r="A171" s="1"/>
      <c r="B171" s="142"/>
      <c r="C171" s="14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thickBot="1">
      <c r="A172" s="1"/>
      <c r="B172" s="142"/>
      <c r="C172" s="14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thickBot="1">
      <c r="A173" s="1"/>
      <c r="B173" s="142"/>
      <c r="C173" s="14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thickBot="1">
      <c r="A174" s="1"/>
      <c r="B174" s="142"/>
      <c r="C174" s="14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thickBot="1">
      <c r="A175" s="1"/>
      <c r="B175" s="142"/>
      <c r="C175" s="14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.75" thickBot="1">
      <c r="A176" s="1"/>
      <c r="B176" s="142"/>
      <c r="C176" s="14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thickBot="1">
      <c r="A177" s="1"/>
      <c r="B177" s="142"/>
      <c r="C177" s="14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thickBot="1">
      <c r="A178" s="1"/>
      <c r="B178" s="142"/>
      <c r="C178" s="14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thickBot="1">
      <c r="A179" s="1"/>
      <c r="B179" s="142"/>
      <c r="C179" s="14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thickBot="1">
      <c r="A180" s="1"/>
      <c r="B180" s="142"/>
      <c r="C180" s="14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thickBot="1">
      <c r="A181" s="1"/>
      <c r="B181" s="142"/>
      <c r="C181" s="14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thickBot="1">
      <c r="A182" s="1"/>
      <c r="B182" s="142"/>
      <c r="C182" s="14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thickBot="1">
      <c r="A183" s="1"/>
      <c r="B183" s="142"/>
      <c r="C183" s="14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thickBot="1">
      <c r="A184" s="1"/>
      <c r="B184" s="142"/>
      <c r="C184" s="14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thickBot="1">
      <c r="A185" s="1"/>
      <c r="B185" s="142"/>
      <c r="C185" s="14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.75" thickBot="1">
      <c r="A186" s="1"/>
      <c r="B186" s="142"/>
      <c r="C186" s="14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thickBot="1">
      <c r="A187" s="1"/>
      <c r="B187" s="142"/>
      <c r="C187" s="14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thickBot="1">
      <c r="A188" s="1"/>
      <c r="B188" s="142"/>
      <c r="C188" s="14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thickBot="1">
      <c r="A189" s="1"/>
      <c r="B189" s="142"/>
      <c r="C189" s="14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thickBot="1">
      <c r="A190" s="1"/>
      <c r="B190" s="142"/>
      <c r="C190" s="14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.75" thickBot="1">
      <c r="A191" s="1"/>
      <c r="B191" s="142"/>
      <c r="C191" s="14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thickBot="1">
      <c r="A192" s="1"/>
      <c r="B192" s="142"/>
      <c r="C192" s="14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.75" thickBot="1">
      <c r="A193" s="1"/>
      <c r="B193" s="142"/>
      <c r="C193" s="14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.75" thickBot="1">
      <c r="A194" s="1"/>
      <c r="B194" s="142"/>
      <c r="C194" s="14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.75" thickBot="1">
      <c r="A195" s="1"/>
      <c r="B195" s="142"/>
      <c r="C195" s="14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.75" thickBot="1">
      <c r="A196" s="1"/>
      <c r="B196" s="142"/>
      <c r="C196" s="14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thickBot="1">
      <c r="A197" s="1"/>
      <c r="B197" s="142"/>
      <c r="C197" s="14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.75" thickBot="1">
      <c r="A198" s="1"/>
      <c r="B198" s="142"/>
      <c r="C198" s="14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75" thickBot="1">
      <c r="A199" s="1"/>
      <c r="B199" s="142"/>
      <c r="C199" s="14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thickBot="1">
      <c r="A200" s="1"/>
      <c r="B200" s="142"/>
      <c r="C200" s="14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thickBot="1">
      <c r="A201" s="1"/>
      <c r="B201" s="142"/>
      <c r="C201" s="14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thickBot="1">
      <c r="A202" s="1"/>
      <c r="B202" s="142"/>
      <c r="C202" s="14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thickBot="1">
      <c r="A203" s="1"/>
      <c r="B203" s="142"/>
      <c r="C203" s="14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thickBot="1">
      <c r="A204" s="1"/>
      <c r="B204" s="142"/>
      <c r="C204" s="14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.75" thickBot="1">
      <c r="A205" s="1"/>
      <c r="B205" s="142"/>
      <c r="C205" s="14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.75" thickBot="1">
      <c r="A206" s="1"/>
      <c r="B206" s="142"/>
      <c r="C206" s="14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thickBot="1">
      <c r="A207" s="1"/>
      <c r="B207" s="142"/>
      <c r="C207" s="14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thickBot="1">
      <c r="A208" s="1"/>
      <c r="B208" s="142"/>
      <c r="C208" s="14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.75" thickBot="1">
      <c r="A209" s="1"/>
      <c r="B209" s="142"/>
      <c r="C209" s="14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.75" thickBot="1">
      <c r="A210" s="1"/>
      <c r="B210" s="142"/>
      <c r="C210" s="14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thickBot="1">
      <c r="A211" s="1"/>
      <c r="B211" s="142"/>
      <c r="C211" s="14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thickBot="1">
      <c r="A212" s="1"/>
      <c r="B212" s="142"/>
      <c r="C212" s="14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thickBot="1">
      <c r="A213" s="1"/>
      <c r="B213" s="142"/>
      <c r="C213" s="14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.75" thickBot="1">
      <c r="A214" s="1"/>
      <c r="B214" s="142"/>
      <c r="C214" s="14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.75" thickBot="1">
      <c r="A215" s="1"/>
      <c r="B215" s="142"/>
      <c r="C215" s="14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75" thickBot="1">
      <c r="A216" s="1"/>
      <c r="B216" s="142"/>
      <c r="C216" s="14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5.75" thickBot="1">
      <c r="A217" s="1"/>
      <c r="B217" s="142"/>
      <c r="C217" s="14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thickBot="1">
      <c r="A218" s="1"/>
      <c r="B218" s="142"/>
      <c r="C218" s="14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thickBot="1">
      <c r="A219" s="1"/>
      <c r="B219" s="142"/>
      <c r="C219" s="14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.75" thickBot="1">
      <c r="A220" s="1"/>
      <c r="B220" s="142"/>
      <c r="C220" s="14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thickBot="1">
      <c r="A221" s="1"/>
      <c r="B221" s="142"/>
      <c r="C221" s="14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thickBot="1">
      <c r="A222" s="1"/>
      <c r="B222" s="142"/>
      <c r="C222" s="14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thickBot="1">
      <c r="A223" s="1"/>
      <c r="B223" s="142"/>
      <c r="C223" s="14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thickBot="1">
      <c r="A224" s="1"/>
      <c r="B224" s="142"/>
      <c r="C224" s="14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.75" thickBot="1">
      <c r="A225" s="1"/>
      <c r="B225" s="142"/>
      <c r="C225" s="14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thickBot="1">
      <c r="A226" s="1"/>
      <c r="B226" s="142"/>
      <c r="C226" s="14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75" thickBot="1">
      <c r="A227" s="1"/>
      <c r="B227" s="142"/>
      <c r="C227" s="14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5.75" thickBot="1">
      <c r="A228" s="1"/>
      <c r="B228" s="142"/>
      <c r="C228" s="14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thickBot="1">
      <c r="A229" s="1"/>
      <c r="B229" s="142"/>
      <c r="C229" s="14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.75" thickBot="1">
      <c r="A230" s="1"/>
      <c r="B230" s="142"/>
      <c r="C230" s="14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.75" thickBot="1">
      <c r="A231" s="1"/>
      <c r="B231" s="142"/>
      <c r="C231" s="14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thickBot="1">
      <c r="A232" s="1"/>
      <c r="B232" s="142"/>
      <c r="C232" s="14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.75" thickBot="1">
      <c r="A233" s="1"/>
      <c r="B233" s="142"/>
      <c r="C233" s="14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thickBot="1">
      <c r="A234" s="1"/>
      <c r="B234" s="142"/>
      <c r="C234" s="14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thickBot="1">
      <c r="A235" s="1"/>
      <c r="B235" s="142"/>
      <c r="C235" s="14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thickBot="1">
      <c r="A236" s="1"/>
      <c r="B236" s="142"/>
      <c r="C236" s="14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thickBot="1">
      <c r="A237" s="1"/>
      <c r="B237" s="142"/>
      <c r="C237" s="14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thickBot="1">
      <c r="A238" s="1"/>
      <c r="B238" s="142"/>
      <c r="C238" s="14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thickBot="1">
      <c r="A239" s="1"/>
      <c r="B239" s="142"/>
      <c r="C239" s="14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thickBot="1">
      <c r="A240" s="1"/>
      <c r="B240" s="142"/>
      <c r="C240" s="14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thickBot="1">
      <c r="A241" s="1"/>
      <c r="B241" s="142"/>
      <c r="C241" s="14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thickBot="1">
      <c r="A242" s="1"/>
      <c r="B242" s="142"/>
      <c r="C242" s="14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thickBot="1">
      <c r="A243" s="1"/>
      <c r="B243" s="142"/>
      <c r="C243" s="14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thickBot="1">
      <c r="A244" s="1"/>
      <c r="B244" s="142"/>
      <c r="C244" s="14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thickBot="1">
      <c r="A245" s="1"/>
      <c r="B245" s="142"/>
      <c r="C245" s="14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thickBot="1">
      <c r="A246" s="1"/>
      <c r="B246" s="142"/>
      <c r="C246" s="14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thickBot="1">
      <c r="A247" s="1"/>
      <c r="B247" s="142"/>
      <c r="C247" s="14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thickBot="1">
      <c r="A248" s="1"/>
      <c r="B248" s="142"/>
      <c r="C248" s="14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thickBot="1">
      <c r="A249" s="1"/>
      <c r="B249" s="142"/>
      <c r="C249" s="14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thickBot="1">
      <c r="A250" s="1"/>
      <c r="B250" s="142"/>
      <c r="C250" s="14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thickBot="1">
      <c r="A251" s="1"/>
      <c r="B251" s="142"/>
      <c r="C251" s="14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thickBot="1">
      <c r="A252" s="1"/>
      <c r="B252" s="142"/>
      <c r="C252" s="14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thickBot="1">
      <c r="A253" s="1"/>
      <c r="B253" s="142"/>
      <c r="C253" s="14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thickBot="1">
      <c r="A254" s="1"/>
      <c r="B254" s="142"/>
      <c r="C254" s="14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thickBot="1">
      <c r="A255" s="1"/>
      <c r="B255" s="142"/>
      <c r="C255" s="14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thickBot="1">
      <c r="A256" s="1"/>
      <c r="B256" s="142"/>
      <c r="C256" s="14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thickBot="1">
      <c r="A257" s="1"/>
      <c r="B257" s="142"/>
      <c r="C257" s="14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thickBot="1">
      <c r="A258" s="1"/>
      <c r="B258" s="142"/>
      <c r="C258" s="14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thickBot="1">
      <c r="A259" s="1"/>
      <c r="B259" s="142"/>
      <c r="C259" s="14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thickBot="1">
      <c r="A260" s="1"/>
      <c r="B260" s="142"/>
      <c r="C260" s="14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thickBot="1">
      <c r="A261" s="1"/>
      <c r="B261" s="142"/>
      <c r="C261" s="14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thickBot="1">
      <c r="A262" s="1"/>
      <c r="B262" s="142"/>
      <c r="C262" s="14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thickBot="1">
      <c r="A263" s="1"/>
      <c r="B263" s="142"/>
      <c r="C263" s="14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thickBot="1">
      <c r="A264" s="1"/>
      <c r="B264" s="142"/>
      <c r="C264" s="14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thickBot="1">
      <c r="A265" s="1"/>
      <c r="B265" s="142"/>
      <c r="C265" s="14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thickBot="1">
      <c r="A266" s="1"/>
      <c r="B266" s="142"/>
      <c r="C266" s="14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thickBot="1">
      <c r="A267" s="1"/>
      <c r="B267" s="142"/>
      <c r="C267" s="14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thickBot="1">
      <c r="A268" s="1"/>
      <c r="B268" s="142"/>
      <c r="C268" s="14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thickBot="1">
      <c r="A269" s="1"/>
      <c r="B269" s="142"/>
      <c r="C269" s="14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thickBot="1">
      <c r="A270" s="1"/>
      <c r="B270" s="142"/>
      <c r="C270" s="14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thickBot="1">
      <c r="A271" s="1"/>
      <c r="B271" s="142"/>
      <c r="C271" s="14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.75" thickBot="1">
      <c r="A272" s="1"/>
      <c r="B272" s="142"/>
      <c r="C272" s="14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thickBot="1">
      <c r="A273" s="1"/>
      <c r="B273" s="142"/>
      <c r="C273" s="14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thickBot="1">
      <c r="A274" s="1"/>
      <c r="B274" s="142"/>
      <c r="C274" s="14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thickBot="1">
      <c r="A275" s="1"/>
      <c r="B275" s="142"/>
      <c r="C275" s="14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.75" thickBot="1">
      <c r="A276" s="1"/>
      <c r="B276" s="142"/>
      <c r="C276" s="14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.75" thickBot="1">
      <c r="A277" s="1"/>
      <c r="B277" s="142"/>
      <c r="C277" s="14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.75" thickBot="1">
      <c r="A278" s="1"/>
      <c r="B278" s="142"/>
      <c r="C278" s="14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thickBot="1">
      <c r="A279" s="1"/>
      <c r="B279" s="142"/>
      <c r="C279" s="14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.75" thickBot="1">
      <c r="A280" s="1"/>
      <c r="B280" s="142"/>
      <c r="C280" s="14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.75" thickBot="1">
      <c r="A281" s="1"/>
      <c r="B281" s="142"/>
      <c r="C281" s="14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thickBot="1">
      <c r="A282" s="1"/>
      <c r="B282" s="142"/>
      <c r="C282" s="14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.75" thickBot="1">
      <c r="A283" s="1"/>
      <c r="B283" s="142"/>
      <c r="C283" s="14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thickBot="1">
      <c r="A284" s="1"/>
      <c r="B284" s="142"/>
      <c r="C284" s="14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.75" thickBot="1">
      <c r="A285" s="1"/>
      <c r="B285" s="142"/>
      <c r="C285" s="14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.75" thickBot="1">
      <c r="A286" s="1"/>
      <c r="B286" s="142"/>
      <c r="C286" s="14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.75" thickBot="1">
      <c r="A287" s="1"/>
      <c r="B287" s="142"/>
      <c r="C287" s="14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.75" thickBot="1">
      <c r="A288" s="1"/>
      <c r="B288" s="142"/>
      <c r="C288" s="14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thickBot="1">
      <c r="A289" s="1"/>
      <c r="B289" s="142"/>
      <c r="C289" s="14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5.75" thickBot="1">
      <c r="A290" s="1"/>
      <c r="B290" s="142"/>
      <c r="C290" s="14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5.75" thickBot="1">
      <c r="A291" s="1"/>
      <c r="B291" s="142"/>
      <c r="C291" s="14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5.75" thickBot="1">
      <c r="A292" s="1"/>
      <c r="B292" s="142"/>
      <c r="C292" s="14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thickBot="1">
      <c r="A293" s="1"/>
      <c r="B293" s="142"/>
      <c r="C293" s="14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thickBot="1">
      <c r="A294" s="1"/>
      <c r="B294" s="142"/>
      <c r="C294" s="14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.75" thickBot="1">
      <c r="A295" s="1"/>
      <c r="B295" s="142"/>
      <c r="C295" s="14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thickBot="1">
      <c r="A296" s="1"/>
      <c r="B296" s="142"/>
      <c r="C296" s="14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thickBot="1">
      <c r="A297" s="1"/>
      <c r="B297" s="142"/>
      <c r="C297" s="14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thickBot="1">
      <c r="A298" s="1"/>
      <c r="B298" s="142"/>
      <c r="C298" s="14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.75" thickBot="1">
      <c r="A299" s="1"/>
      <c r="B299" s="142"/>
      <c r="C299" s="14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.75" thickBot="1">
      <c r="A300" s="1"/>
      <c r="B300" s="142"/>
      <c r="C300" s="14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.75" thickBot="1">
      <c r="A301" s="1"/>
      <c r="B301" s="142"/>
      <c r="C301" s="14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thickBot="1">
      <c r="A302" s="1"/>
      <c r="B302" s="142"/>
      <c r="C302" s="14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.75" thickBot="1">
      <c r="A303" s="1"/>
      <c r="B303" s="142"/>
      <c r="C303" s="14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thickBot="1">
      <c r="A304" s="1"/>
      <c r="B304" s="142"/>
      <c r="C304" s="14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thickBot="1">
      <c r="A305" s="1"/>
      <c r="B305" s="142"/>
      <c r="C305" s="14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thickBot="1">
      <c r="A306" s="1"/>
      <c r="B306" s="142"/>
      <c r="C306" s="14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thickBot="1">
      <c r="A307" s="1"/>
      <c r="B307" s="142"/>
      <c r="C307" s="14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thickBot="1">
      <c r="A308" s="1"/>
      <c r="B308" s="142"/>
      <c r="C308" s="14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thickBot="1">
      <c r="A309" s="1"/>
      <c r="B309" s="142"/>
      <c r="C309" s="14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thickBot="1">
      <c r="A310" s="1"/>
      <c r="B310" s="142"/>
      <c r="C310" s="14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thickBot="1">
      <c r="A311" s="1"/>
      <c r="B311" s="142"/>
      <c r="C311" s="14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thickBot="1">
      <c r="A312" s="1"/>
      <c r="B312" s="142"/>
      <c r="C312" s="14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thickBot="1">
      <c r="A313" s="1"/>
      <c r="B313" s="142"/>
      <c r="C313" s="14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thickBot="1">
      <c r="A314" s="1"/>
      <c r="B314" s="142"/>
      <c r="C314" s="14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thickBot="1">
      <c r="A315" s="1"/>
      <c r="B315" s="142"/>
      <c r="C315" s="14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thickBot="1">
      <c r="A316" s="1"/>
      <c r="B316" s="142"/>
      <c r="C316" s="14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thickBot="1">
      <c r="A317" s="1"/>
      <c r="B317" s="142"/>
      <c r="C317" s="14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thickBot="1">
      <c r="A318" s="1"/>
      <c r="B318" s="142"/>
      <c r="C318" s="14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thickBot="1">
      <c r="A319" s="1"/>
      <c r="B319" s="142"/>
      <c r="C319" s="14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thickBot="1">
      <c r="A320" s="1"/>
      <c r="B320" s="142"/>
      <c r="C320" s="14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thickBot="1">
      <c r="A321" s="1"/>
      <c r="B321" s="142"/>
      <c r="C321" s="14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thickBot="1">
      <c r="A322" s="1"/>
      <c r="B322" s="142"/>
      <c r="C322" s="14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thickBot="1">
      <c r="A323" s="1"/>
      <c r="B323" s="142"/>
      <c r="C323" s="14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thickBot="1">
      <c r="A324" s="1"/>
      <c r="B324" s="142"/>
      <c r="C324" s="14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thickBot="1">
      <c r="A325" s="1"/>
      <c r="B325" s="142"/>
      <c r="C325" s="14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thickBot="1">
      <c r="A326" s="1"/>
      <c r="B326" s="142"/>
      <c r="C326" s="14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thickBot="1">
      <c r="A327" s="1"/>
      <c r="B327" s="142"/>
      <c r="C327" s="14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thickBot="1">
      <c r="A328" s="1"/>
      <c r="B328" s="142"/>
      <c r="C328" s="14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thickBot="1">
      <c r="A329" s="1"/>
      <c r="B329" s="142"/>
      <c r="C329" s="14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thickBot="1">
      <c r="A330" s="1"/>
      <c r="B330" s="142"/>
      <c r="C330" s="14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thickBot="1">
      <c r="A331" s="1"/>
      <c r="B331" s="142"/>
      <c r="C331" s="14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thickBot="1">
      <c r="A332" s="1"/>
      <c r="B332" s="142"/>
      <c r="C332" s="14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thickBot="1">
      <c r="A333" s="1"/>
      <c r="B333" s="142"/>
      <c r="C333" s="14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thickBot="1">
      <c r="A334" s="1"/>
      <c r="B334" s="142"/>
      <c r="C334" s="14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thickBot="1">
      <c r="A335" s="1"/>
      <c r="B335" s="142"/>
      <c r="C335" s="14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thickBot="1">
      <c r="A336" s="1"/>
      <c r="B336" s="142"/>
      <c r="C336" s="14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thickBot="1">
      <c r="A337" s="1"/>
      <c r="B337" s="142"/>
      <c r="C337" s="14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thickBot="1">
      <c r="A338" s="1"/>
      <c r="B338" s="142"/>
      <c r="C338" s="14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thickBot="1">
      <c r="A339" s="1"/>
      <c r="B339" s="142"/>
      <c r="C339" s="14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thickBot="1">
      <c r="A340" s="1"/>
      <c r="B340" s="142"/>
      <c r="C340" s="14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thickBot="1">
      <c r="A341" s="1"/>
      <c r="B341" s="142"/>
      <c r="C341" s="14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thickBot="1">
      <c r="A342" s="1"/>
      <c r="B342" s="142"/>
      <c r="C342" s="14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thickBot="1">
      <c r="A343" s="1"/>
      <c r="B343" s="142"/>
      <c r="C343" s="14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thickBot="1">
      <c r="A344" s="1"/>
      <c r="B344" s="142"/>
      <c r="C344" s="14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thickBot="1">
      <c r="A345" s="1"/>
      <c r="B345" s="142"/>
      <c r="C345" s="14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thickBot="1">
      <c r="A346" s="1"/>
      <c r="B346" s="142"/>
      <c r="C346" s="14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thickBot="1">
      <c r="A347" s="1"/>
      <c r="B347" s="142"/>
      <c r="C347" s="14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thickBot="1">
      <c r="A348" s="1"/>
      <c r="B348" s="142"/>
      <c r="C348" s="14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</sheetData>
  <mergeCells count="390">
    <mergeCell ref="B338:C338"/>
    <mergeCell ref="B339:C339"/>
    <mergeCell ref="B340:C340"/>
    <mergeCell ref="B341:C341"/>
    <mergeCell ref="B342:C342"/>
    <mergeCell ref="B332:C332"/>
    <mergeCell ref="B333:C333"/>
    <mergeCell ref="B334:C334"/>
    <mergeCell ref="B335:C335"/>
    <mergeCell ref="B336:C336"/>
    <mergeCell ref="B337:C337"/>
    <mergeCell ref="B326:C326"/>
    <mergeCell ref="B327:C327"/>
    <mergeCell ref="B328:C328"/>
    <mergeCell ref="B329:C329"/>
    <mergeCell ref="B330:C330"/>
    <mergeCell ref="B331:C331"/>
    <mergeCell ref="B320:C320"/>
    <mergeCell ref="B321:C321"/>
    <mergeCell ref="B322:C322"/>
    <mergeCell ref="B323:C323"/>
    <mergeCell ref="B324:C324"/>
    <mergeCell ref="B325:C325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302:C302"/>
    <mergeCell ref="B303:C303"/>
    <mergeCell ref="B304:C304"/>
    <mergeCell ref="B305:C305"/>
    <mergeCell ref="B306:C306"/>
    <mergeCell ref="B307:C307"/>
    <mergeCell ref="B296:C296"/>
    <mergeCell ref="B297:C297"/>
    <mergeCell ref="B298:C298"/>
    <mergeCell ref="B299:C299"/>
    <mergeCell ref="B300:C300"/>
    <mergeCell ref="B301:C301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278:C278"/>
    <mergeCell ref="B279:C279"/>
    <mergeCell ref="B280:C280"/>
    <mergeCell ref="B281:C281"/>
    <mergeCell ref="B282:C282"/>
    <mergeCell ref="B283:C283"/>
    <mergeCell ref="B272:C272"/>
    <mergeCell ref="B273:C273"/>
    <mergeCell ref="B274:C274"/>
    <mergeCell ref="B275:C275"/>
    <mergeCell ref="B276:C276"/>
    <mergeCell ref="B277:C277"/>
    <mergeCell ref="B266:C266"/>
    <mergeCell ref="B267:C267"/>
    <mergeCell ref="B268:C268"/>
    <mergeCell ref="B269:C269"/>
    <mergeCell ref="B270:C270"/>
    <mergeCell ref="B271:C271"/>
    <mergeCell ref="B260:C260"/>
    <mergeCell ref="B261:C261"/>
    <mergeCell ref="B262:C262"/>
    <mergeCell ref="B263:C263"/>
    <mergeCell ref="B264:C264"/>
    <mergeCell ref="B265:C265"/>
    <mergeCell ref="B254:C254"/>
    <mergeCell ref="B255:C255"/>
    <mergeCell ref="B256:C256"/>
    <mergeCell ref="B257:C257"/>
    <mergeCell ref="B258:C258"/>
    <mergeCell ref="B259:C259"/>
    <mergeCell ref="B248:C248"/>
    <mergeCell ref="B249:C249"/>
    <mergeCell ref="B250:C250"/>
    <mergeCell ref="B251:C251"/>
    <mergeCell ref="B252:C252"/>
    <mergeCell ref="B253:C253"/>
    <mergeCell ref="B242:C242"/>
    <mergeCell ref="B243:C243"/>
    <mergeCell ref="B244:C244"/>
    <mergeCell ref="B245:C245"/>
    <mergeCell ref="B246:C246"/>
    <mergeCell ref="B247:C247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60:C60"/>
    <mergeCell ref="B61:C61"/>
    <mergeCell ref="B62:C62"/>
    <mergeCell ref="B63:C63"/>
    <mergeCell ref="B64:C64"/>
    <mergeCell ref="B75:C75"/>
    <mergeCell ref="B76:C76"/>
    <mergeCell ref="B77:C77"/>
    <mergeCell ref="B78:C78"/>
    <mergeCell ref="B69:C69"/>
    <mergeCell ref="B70:C70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22:C22"/>
    <mergeCell ref="B23:C23"/>
    <mergeCell ref="B12:C12"/>
    <mergeCell ref="B13:C13"/>
    <mergeCell ref="B14:C14"/>
    <mergeCell ref="B15:C15"/>
    <mergeCell ref="B16:C16"/>
    <mergeCell ref="B17:C17"/>
    <mergeCell ref="B30:C30"/>
    <mergeCell ref="V8:Z8"/>
    <mergeCell ref="AA8:AC8"/>
    <mergeCell ref="AD8:AD9"/>
    <mergeCell ref="AE8:AE9"/>
    <mergeCell ref="AF8:AF9"/>
    <mergeCell ref="B18:C18"/>
    <mergeCell ref="B19:C19"/>
    <mergeCell ref="B20:C20"/>
    <mergeCell ref="B21:C21"/>
    <mergeCell ref="I8:K8"/>
    <mergeCell ref="L8:L9"/>
    <mergeCell ref="M8:M9"/>
    <mergeCell ref="N8:N9"/>
    <mergeCell ref="O8:Q8"/>
    <mergeCell ref="R8:R9"/>
    <mergeCell ref="S8:S9"/>
    <mergeCell ref="T8:T9"/>
    <mergeCell ref="U8:U9"/>
    <mergeCell ref="A8:A9"/>
    <mergeCell ref="B8:C9"/>
    <mergeCell ref="D8:D9"/>
    <mergeCell ref="E8:E9"/>
    <mergeCell ref="F8:F9"/>
    <mergeCell ref="G8:G9"/>
    <mergeCell ref="B10:C10"/>
    <mergeCell ref="B11:C11"/>
    <mergeCell ref="H8:H9"/>
    <mergeCell ref="AG8:AH8"/>
    <mergeCell ref="B65:C65"/>
    <mergeCell ref="B66:C66"/>
    <mergeCell ref="B67:C67"/>
    <mergeCell ref="B68:C68"/>
    <mergeCell ref="A71:A74"/>
    <mergeCell ref="B71:C74"/>
    <mergeCell ref="D71:D74"/>
    <mergeCell ref="E71:E74"/>
    <mergeCell ref="F71:F74"/>
    <mergeCell ref="G71:G74"/>
    <mergeCell ref="H71:H74"/>
    <mergeCell ref="I71:I74"/>
    <mergeCell ref="J71:J74"/>
    <mergeCell ref="K71:K74"/>
    <mergeCell ref="L71:L74"/>
    <mergeCell ref="M71:M74"/>
    <mergeCell ref="N71:N74"/>
    <mergeCell ref="O71:O74"/>
    <mergeCell ref="P71:P74"/>
    <mergeCell ref="Q71:Q74"/>
    <mergeCell ref="R71:R74"/>
    <mergeCell ref="S71:S74"/>
    <mergeCell ref="T71:T74"/>
    <mergeCell ref="B347:C347"/>
    <mergeCell ref="B348:C348"/>
    <mergeCell ref="AD71:AD74"/>
    <mergeCell ref="AE71:AE74"/>
    <mergeCell ref="AF71:AF74"/>
    <mergeCell ref="AG71:AG74"/>
    <mergeCell ref="AH71:AH74"/>
    <mergeCell ref="B343:C343"/>
    <mergeCell ref="B344:C344"/>
    <mergeCell ref="B345:C345"/>
    <mergeCell ref="B346:C346"/>
    <mergeCell ref="U71:U74"/>
    <mergeCell ref="V71:V74"/>
    <mergeCell ref="W71:W74"/>
    <mergeCell ref="X71:X74"/>
    <mergeCell ref="Y71:Y74"/>
    <mergeCell ref="Z71:Z74"/>
    <mergeCell ref="AA71:AA74"/>
    <mergeCell ref="AB71:AB74"/>
    <mergeCell ref="AC71:AC74"/>
    <mergeCell ref="B79:C79"/>
    <mergeCell ref="B86:C86"/>
    <mergeCell ref="B87:C87"/>
    <mergeCell ref="B88:C8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AI353"/>
  <sheetViews>
    <sheetView tabSelected="1" topLeftCell="A55" zoomScaleNormal="100" workbookViewId="0">
      <selection activeCell="K77" sqref="K77"/>
    </sheetView>
  </sheetViews>
  <sheetFormatPr defaultRowHeight="15"/>
  <cols>
    <col min="1" max="1" width="3.42578125" customWidth="1"/>
    <col min="3" max="3" width="6.7109375" customWidth="1"/>
    <col min="4" max="4" width="8.5703125" customWidth="1"/>
    <col min="6" max="6" width="7.5703125" customWidth="1"/>
    <col min="7" max="7" width="7.28515625" customWidth="1"/>
    <col min="8" max="8" width="7.85546875" customWidth="1"/>
    <col min="9" max="9" width="6.140625" customWidth="1"/>
    <col min="10" max="10" width="6.7109375" customWidth="1"/>
    <col min="11" max="11" width="8.85546875" customWidth="1"/>
    <col min="12" max="12" width="7.28515625" customWidth="1"/>
    <col min="13" max="13" width="9.85546875" customWidth="1"/>
    <col min="14" max="14" width="7.5703125" customWidth="1"/>
    <col min="15" max="15" width="8.28515625" customWidth="1"/>
    <col min="16" max="16" width="7.5703125" customWidth="1"/>
    <col min="18" max="18" width="8.140625" customWidth="1"/>
    <col min="19" max="19" width="6.85546875" customWidth="1"/>
    <col min="20" max="20" width="7.140625" customWidth="1"/>
    <col min="21" max="21" width="6.28515625" customWidth="1"/>
    <col min="26" max="26" width="8.85546875" customWidth="1"/>
    <col min="27" max="27" width="7" customWidth="1"/>
    <col min="28" max="28" width="6.42578125" customWidth="1"/>
    <col min="29" max="29" width="7.42578125" customWidth="1"/>
    <col min="30" max="30" width="7.7109375" customWidth="1"/>
    <col min="31" max="31" width="7.42578125" customWidth="1"/>
    <col min="32" max="32" width="8" customWidth="1"/>
    <col min="33" max="33" width="7" customWidth="1"/>
    <col min="34" max="34" width="6.140625" customWidth="1"/>
  </cols>
  <sheetData>
    <row r="1" spans="1:34" ht="18.75">
      <c r="B1" s="23"/>
      <c r="C1" s="23"/>
      <c r="D1" s="23"/>
      <c r="E1" s="23"/>
      <c r="F1" s="23"/>
      <c r="G1" s="23" t="s">
        <v>161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1"/>
    </row>
    <row r="2" spans="1:34" ht="18.75">
      <c r="B2" s="23" t="s">
        <v>432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1"/>
    </row>
    <row r="3" spans="1:34" ht="18.7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1"/>
    </row>
    <row r="4" spans="1:34" ht="18.75">
      <c r="G4" s="71" t="s">
        <v>165</v>
      </c>
      <c r="H4" s="69"/>
      <c r="N4" s="23"/>
      <c r="O4" s="23"/>
      <c r="P4" s="23"/>
      <c r="Q4" s="23"/>
      <c r="R4" s="23"/>
      <c r="S4" s="21"/>
    </row>
    <row r="5" spans="1:34" hidden="1"/>
    <row r="6" spans="1:34" ht="1.5" customHeight="1" thickBot="1"/>
    <row r="7" spans="1:34" ht="15.75" hidden="1" thickBot="1"/>
    <row r="8" spans="1:34" ht="15.75" hidden="1" thickBot="1"/>
    <row r="9" spans="1:34" ht="15.75" hidden="1" thickBot="1"/>
    <row r="10" spans="1:34" ht="28.5" customHeight="1" thickBot="1">
      <c r="A10" s="81" t="s">
        <v>0</v>
      </c>
      <c r="B10" s="83" t="s">
        <v>1</v>
      </c>
      <c r="C10" s="84"/>
      <c r="D10" s="76" t="s">
        <v>2</v>
      </c>
      <c r="E10" s="76" t="s">
        <v>3</v>
      </c>
      <c r="F10" s="76" t="s">
        <v>4</v>
      </c>
      <c r="G10" s="76" t="s">
        <v>5</v>
      </c>
      <c r="H10" s="76" t="s">
        <v>8</v>
      </c>
      <c r="I10" s="78" t="s">
        <v>7</v>
      </c>
      <c r="J10" s="79"/>
      <c r="K10" s="80"/>
      <c r="L10" s="76" t="s">
        <v>11</v>
      </c>
      <c r="M10" s="76" t="s">
        <v>12</v>
      </c>
      <c r="N10" s="76" t="s">
        <v>13</v>
      </c>
      <c r="O10" s="78" t="s">
        <v>17</v>
      </c>
      <c r="P10" s="79"/>
      <c r="Q10" s="80"/>
      <c r="R10" s="76" t="s">
        <v>91</v>
      </c>
      <c r="S10" s="76" t="s">
        <v>92</v>
      </c>
      <c r="T10" s="76" t="s">
        <v>93</v>
      </c>
      <c r="U10" s="76" t="s">
        <v>94</v>
      </c>
      <c r="V10" s="105" t="s">
        <v>95</v>
      </c>
      <c r="W10" s="106"/>
      <c r="X10" s="106"/>
      <c r="Y10" s="106"/>
      <c r="Z10" s="106"/>
      <c r="AA10" s="78" t="s">
        <v>101</v>
      </c>
      <c r="AB10" s="79"/>
      <c r="AC10" s="80"/>
      <c r="AD10" s="76" t="s">
        <v>104</v>
      </c>
      <c r="AE10" s="76" t="s">
        <v>105</v>
      </c>
      <c r="AF10" s="76" t="s">
        <v>106</v>
      </c>
      <c r="AG10" s="78" t="s">
        <v>107</v>
      </c>
      <c r="AH10" s="80"/>
    </row>
    <row r="11" spans="1:34" ht="193.5" customHeight="1" thickBot="1">
      <c r="A11" s="82"/>
      <c r="B11" s="85"/>
      <c r="C11" s="86"/>
      <c r="D11" s="77"/>
      <c r="E11" s="77"/>
      <c r="F11" s="77"/>
      <c r="G11" s="77"/>
      <c r="H11" s="77"/>
      <c r="I11" s="3" t="s">
        <v>6</v>
      </c>
      <c r="J11" s="3" t="s">
        <v>9</v>
      </c>
      <c r="K11" s="3" t="s">
        <v>10</v>
      </c>
      <c r="L11" s="77"/>
      <c r="M11" s="77"/>
      <c r="N11" s="77"/>
      <c r="O11" s="4" t="s">
        <v>14</v>
      </c>
      <c r="P11" s="4" t="s">
        <v>15</v>
      </c>
      <c r="Q11" s="4" t="s">
        <v>16</v>
      </c>
      <c r="R11" s="77"/>
      <c r="S11" s="77"/>
      <c r="T11" s="77"/>
      <c r="U11" s="77"/>
      <c r="V11" s="16" t="s">
        <v>100</v>
      </c>
      <c r="W11" s="16" t="s">
        <v>96</v>
      </c>
      <c r="X11" s="16" t="s">
        <v>97</v>
      </c>
      <c r="Y11" s="16" t="s">
        <v>98</v>
      </c>
      <c r="Z11" s="16" t="s">
        <v>99</v>
      </c>
      <c r="AA11" s="3" t="s">
        <v>100</v>
      </c>
      <c r="AB11" s="3" t="s">
        <v>102</v>
      </c>
      <c r="AC11" s="3" t="s">
        <v>103</v>
      </c>
      <c r="AD11" s="77"/>
      <c r="AE11" s="77"/>
      <c r="AF11" s="77"/>
      <c r="AG11" s="17" t="s">
        <v>108</v>
      </c>
      <c r="AH11" s="17" t="s">
        <v>109</v>
      </c>
    </row>
    <row r="12" spans="1:34" ht="15.75" customHeight="1" thickBot="1">
      <c r="A12" s="2">
        <v>1</v>
      </c>
      <c r="B12" s="91">
        <v>2</v>
      </c>
      <c r="C12" s="92"/>
      <c r="D12" s="2">
        <v>3</v>
      </c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>
        <v>13</v>
      </c>
      <c r="O12" s="2">
        <v>14</v>
      </c>
      <c r="P12" s="2">
        <v>15</v>
      </c>
      <c r="Q12" s="2">
        <v>16</v>
      </c>
      <c r="R12" s="2">
        <v>17</v>
      </c>
      <c r="S12" s="2">
        <v>18</v>
      </c>
      <c r="T12" s="2">
        <v>19</v>
      </c>
      <c r="U12" s="2">
        <v>20</v>
      </c>
      <c r="V12" s="2">
        <v>21</v>
      </c>
      <c r="W12" s="2">
        <v>22</v>
      </c>
      <c r="X12" s="2">
        <v>23</v>
      </c>
      <c r="Y12" s="2">
        <v>24</v>
      </c>
      <c r="Z12" s="2">
        <v>25</v>
      </c>
      <c r="AA12" s="2">
        <v>26</v>
      </c>
      <c r="AB12" s="2">
        <v>27</v>
      </c>
      <c r="AC12" s="2">
        <v>28</v>
      </c>
      <c r="AD12" s="2">
        <v>29</v>
      </c>
      <c r="AE12" s="2">
        <v>30</v>
      </c>
      <c r="AF12" s="2">
        <v>31</v>
      </c>
      <c r="AG12" s="2">
        <v>32</v>
      </c>
      <c r="AH12" s="2">
        <v>33</v>
      </c>
    </row>
    <row r="13" spans="1:34" ht="16.5" thickBot="1">
      <c r="A13" s="8">
        <v>1</v>
      </c>
      <c r="B13" s="93" t="s">
        <v>18</v>
      </c>
      <c r="C13" s="9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30.75" customHeight="1" thickBot="1">
      <c r="A14" s="5">
        <v>1</v>
      </c>
      <c r="B14" s="87" t="s">
        <v>19</v>
      </c>
      <c r="C14" s="88"/>
      <c r="D14" s="1">
        <v>660</v>
      </c>
      <c r="E14" s="1">
        <v>2900</v>
      </c>
      <c r="F14" s="1">
        <v>1978</v>
      </c>
      <c r="G14" s="1">
        <v>1</v>
      </c>
      <c r="H14" s="1">
        <v>5</v>
      </c>
      <c r="I14" s="1">
        <v>1</v>
      </c>
      <c r="J14" s="1" t="s">
        <v>20</v>
      </c>
      <c r="K14" s="1" t="s">
        <v>21</v>
      </c>
      <c r="L14" s="1" t="s">
        <v>22</v>
      </c>
      <c r="M14" s="1" t="s">
        <v>23</v>
      </c>
      <c r="N14" s="1" t="s">
        <v>24</v>
      </c>
      <c r="O14" s="1">
        <v>26.6</v>
      </c>
      <c r="P14" s="1" t="s">
        <v>25</v>
      </c>
      <c r="Q14" s="1" t="s">
        <v>26</v>
      </c>
      <c r="R14" s="1">
        <v>45</v>
      </c>
      <c r="S14" s="1"/>
      <c r="T14" s="1">
        <v>12</v>
      </c>
      <c r="U14" s="1">
        <v>5</v>
      </c>
      <c r="V14" s="1">
        <v>1</v>
      </c>
      <c r="W14" s="1" t="s">
        <v>123</v>
      </c>
      <c r="X14" s="1" t="s">
        <v>124</v>
      </c>
      <c r="Y14" s="1">
        <v>250</v>
      </c>
      <c r="Z14" s="1" t="s">
        <v>78</v>
      </c>
      <c r="AA14" s="1"/>
      <c r="AB14" s="1"/>
      <c r="AC14" s="1"/>
      <c r="AD14" s="1" t="s">
        <v>125</v>
      </c>
      <c r="AE14" s="1" t="s">
        <v>126</v>
      </c>
      <c r="AF14" s="1" t="s">
        <v>129</v>
      </c>
      <c r="AG14" s="1" t="s">
        <v>131</v>
      </c>
      <c r="AH14" s="1" t="s">
        <v>130</v>
      </c>
    </row>
    <row r="15" spans="1:34" ht="30.75" thickBot="1">
      <c r="A15" s="5">
        <v>2</v>
      </c>
      <c r="B15" s="87" t="s">
        <v>27</v>
      </c>
      <c r="C15" s="88"/>
      <c r="D15" s="1">
        <v>373</v>
      </c>
      <c r="E15" s="1">
        <v>1766</v>
      </c>
      <c r="F15" s="1">
        <v>1990</v>
      </c>
      <c r="G15" s="1">
        <v>1</v>
      </c>
      <c r="H15" s="1">
        <v>6</v>
      </c>
      <c r="I15" s="1">
        <v>1</v>
      </c>
      <c r="J15" s="1" t="s">
        <v>20</v>
      </c>
      <c r="K15" s="1" t="s">
        <v>21</v>
      </c>
      <c r="L15" s="1" t="s">
        <v>22</v>
      </c>
      <c r="M15" s="1" t="s">
        <v>28</v>
      </c>
      <c r="N15" s="1" t="s">
        <v>24</v>
      </c>
      <c r="O15" s="1">
        <v>29.1</v>
      </c>
      <c r="P15" s="1" t="s">
        <v>29</v>
      </c>
      <c r="Q15" s="1" t="s">
        <v>30</v>
      </c>
      <c r="R15" s="1">
        <v>41</v>
      </c>
      <c r="S15" s="1"/>
      <c r="T15" s="1">
        <v>42</v>
      </c>
      <c r="U15" s="1"/>
      <c r="V15" s="1">
        <v>2</v>
      </c>
      <c r="W15" s="1"/>
      <c r="X15" s="1"/>
      <c r="Y15" s="1">
        <v>2000</v>
      </c>
      <c r="Z15" s="1" t="s">
        <v>78</v>
      </c>
      <c r="AA15" s="1"/>
      <c r="AB15" s="1"/>
      <c r="AC15" s="1"/>
      <c r="AD15" s="1"/>
      <c r="AE15" s="1" t="s">
        <v>126</v>
      </c>
      <c r="AF15" s="1" t="s">
        <v>127</v>
      </c>
      <c r="AG15" s="1" t="s">
        <v>132</v>
      </c>
      <c r="AH15" s="1" t="s">
        <v>130</v>
      </c>
    </row>
    <row r="16" spans="1:34" ht="15.75" customHeight="1" thickBot="1">
      <c r="A16" s="5">
        <v>3</v>
      </c>
      <c r="B16" s="87" t="s">
        <v>31</v>
      </c>
      <c r="C16" s="88"/>
      <c r="D16" s="1">
        <v>14</v>
      </c>
      <c r="E16" s="1">
        <v>78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 t="s">
        <v>133</v>
      </c>
      <c r="AH16" s="1"/>
    </row>
    <row r="17" spans="1:34" ht="15.75" thickBot="1">
      <c r="A17" s="5">
        <v>4</v>
      </c>
      <c r="B17" s="87" t="s">
        <v>32</v>
      </c>
      <c r="C17" s="88"/>
      <c r="D17" s="1">
        <v>164</v>
      </c>
      <c r="E17" s="1">
        <v>835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 t="s">
        <v>133</v>
      </c>
      <c r="AH17" s="1"/>
    </row>
    <row r="18" spans="1:34" ht="15.75" customHeight="1" thickBot="1">
      <c r="A18" s="5">
        <v>5</v>
      </c>
      <c r="B18" s="87" t="s">
        <v>33</v>
      </c>
      <c r="C18" s="88"/>
      <c r="D18" s="1">
        <v>124</v>
      </c>
      <c r="E18" s="1">
        <v>454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 t="s">
        <v>133</v>
      </c>
      <c r="AH18" s="1"/>
    </row>
    <row r="19" spans="1:34" ht="15.75" thickBot="1">
      <c r="A19" s="5">
        <v>6</v>
      </c>
      <c r="B19" s="87" t="s">
        <v>34</v>
      </c>
      <c r="C19" s="88"/>
      <c r="D19" s="1">
        <v>41</v>
      </c>
      <c r="E19" s="1">
        <v>203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 t="s">
        <v>133</v>
      </c>
      <c r="AH19" s="1"/>
    </row>
    <row r="20" spans="1:34" ht="15.75" customHeight="1" thickBot="1">
      <c r="A20" s="5">
        <v>7</v>
      </c>
      <c r="B20" s="87" t="s">
        <v>35</v>
      </c>
      <c r="C20" s="88"/>
      <c r="D20" s="1">
        <v>108</v>
      </c>
      <c r="E20" s="1">
        <v>379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 t="s">
        <v>133</v>
      </c>
      <c r="AH20" s="1"/>
    </row>
    <row r="21" spans="1:34" ht="15.75" thickBot="1">
      <c r="A21" s="5">
        <v>8</v>
      </c>
      <c r="B21" s="87" t="s">
        <v>36</v>
      </c>
      <c r="C21" s="88"/>
      <c r="D21" s="1">
        <v>47</v>
      </c>
      <c r="E21" s="1">
        <v>168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 t="s">
        <v>133</v>
      </c>
      <c r="AH21" s="1"/>
    </row>
    <row r="22" spans="1:34" ht="15.75" thickBot="1">
      <c r="A22" s="5">
        <v>9</v>
      </c>
      <c r="B22" s="87" t="s">
        <v>37</v>
      </c>
      <c r="C22" s="88"/>
      <c r="D22" s="1">
        <v>62</v>
      </c>
      <c r="E22" s="1">
        <v>342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 t="s">
        <v>133</v>
      </c>
      <c r="AH22" s="1"/>
    </row>
    <row r="23" spans="1:34" ht="15.75" thickBot="1">
      <c r="A23" s="6"/>
      <c r="B23" s="89" t="s">
        <v>38</v>
      </c>
      <c r="C23" s="90"/>
      <c r="D23" s="7">
        <f>D14+D15+D16+D17+D18+D19+D20+D21+D22</f>
        <v>1593</v>
      </c>
      <c r="E23" s="7">
        <f>E14+E15+E16+E17+E18+E19+E20+E21+E22</f>
        <v>7125</v>
      </c>
      <c r="F23" s="6"/>
      <c r="G23" s="7">
        <f>G14+G15+G16+G17+G18+G19+G20+G21+G22</f>
        <v>2</v>
      </c>
      <c r="H23" s="7">
        <f>H14+H15+H16+H17+H18+H19+H20+H21+H22</f>
        <v>11</v>
      </c>
      <c r="I23" s="7">
        <f>I14+I15+I16+I17+I18+I19+I20+I21+I22</f>
        <v>2</v>
      </c>
      <c r="J23" s="6">
        <v>4</v>
      </c>
      <c r="K23" s="6"/>
      <c r="L23" s="6"/>
      <c r="M23" s="6"/>
      <c r="N23" s="6"/>
      <c r="O23" s="7">
        <f>O14+O15+O16+O17+O18+O19+O20+O21+O22</f>
        <v>55.7</v>
      </c>
      <c r="P23" s="7">
        <v>41.66</v>
      </c>
      <c r="Q23" s="7">
        <v>14.04</v>
      </c>
      <c r="R23" s="6">
        <v>86</v>
      </c>
      <c r="S23" s="6"/>
      <c r="T23" s="6">
        <v>54</v>
      </c>
      <c r="U23" s="6">
        <v>5</v>
      </c>
      <c r="V23" s="6">
        <v>3</v>
      </c>
      <c r="W23" s="6"/>
      <c r="X23" s="6"/>
      <c r="Y23" s="6">
        <v>2250</v>
      </c>
      <c r="Z23" s="6"/>
      <c r="AA23" s="6"/>
      <c r="AB23" s="6"/>
      <c r="AC23" s="6"/>
      <c r="AD23" s="6"/>
      <c r="AE23" s="6"/>
      <c r="AF23" s="6"/>
      <c r="AG23" s="6"/>
      <c r="AH23" s="6"/>
    </row>
    <row r="24" spans="1:34" ht="32.25" customHeight="1" thickBot="1">
      <c r="A24" s="8">
        <v>2</v>
      </c>
      <c r="B24" s="93" t="s">
        <v>39</v>
      </c>
      <c r="C24" s="9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45.75" thickBot="1">
      <c r="A25" s="5">
        <v>1</v>
      </c>
      <c r="B25" s="87" t="s">
        <v>40</v>
      </c>
      <c r="C25" s="88"/>
      <c r="D25" s="1">
        <v>1052</v>
      </c>
      <c r="E25" s="1">
        <v>5064</v>
      </c>
      <c r="F25" s="1">
        <v>1961</v>
      </c>
      <c r="G25" s="1"/>
      <c r="H25" s="1"/>
      <c r="I25" s="1">
        <v>1</v>
      </c>
      <c r="J25" s="1" t="s">
        <v>43</v>
      </c>
      <c r="K25" s="1"/>
      <c r="L25" s="1" t="s">
        <v>44</v>
      </c>
      <c r="M25" s="1" t="s">
        <v>45</v>
      </c>
      <c r="N25" s="1" t="s">
        <v>46</v>
      </c>
      <c r="O25" s="1">
        <v>51</v>
      </c>
      <c r="P25" s="1" t="s">
        <v>47</v>
      </c>
      <c r="Q25" s="1" t="s">
        <v>48</v>
      </c>
      <c r="R25" s="1">
        <v>52</v>
      </c>
      <c r="S25" s="1"/>
      <c r="T25" s="1"/>
      <c r="U25" s="1"/>
      <c r="V25" s="1">
        <v>1</v>
      </c>
      <c r="W25" s="1" t="s">
        <v>28</v>
      </c>
      <c r="X25" s="1" t="s">
        <v>134</v>
      </c>
      <c r="Y25" s="1">
        <v>500</v>
      </c>
      <c r="Z25" s="1" t="s">
        <v>78</v>
      </c>
      <c r="AA25" s="1"/>
      <c r="AB25" s="1"/>
      <c r="AC25" s="1"/>
      <c r="AD25" s="1"/>
      <c r="AE25" s="1" t="s">
        <v>135</v>
      </c>
      <c r="AF25" s="1" t="s">
        <v>128</v>
      </c>
      <c r="AG25" s="1" t="s">
        <v>137</v>
      </c>
      <c r="AH25" s="1" t="s">
        <v>130</v>
      </c>
    </row>
    <row r="26" spans="1:34" ht="15.75" thickBot="1">
      <c r="A26" s="5">
        <v>2</v>
      </c>
      <c r="B26" s="87" t="s">
        <v>41</v>
      </c>
      <c r="C26" s="88"/>
      <c r="D26" s="1">
        <v>555</v>
      </c>
      <c r="E26" s="1">
        <v>2247</v>
      </c>
      <c r="F26" s="1">
        <v>1961</v>
      </c>
      <c r="G26" s="1"/>
      <c r="H26" s="1"/>
      <c r="I26" s="1"/>
      <c r="J26" s="1" t="s">
        <v>43</v>
      </c>
      <c r="K26" s="1"/>
      <c r="L26" s="1" t="s">
        <v>44</v>
      </c>
      <c r="M26" s="1"/>
      <c r="N26" s="1"/>
      <c r="O26" s="1">
        <v>2.2999999999999998</v>
      </c>
      <c r="P26" s="1"/>
      <c r="Q26" s="1" t="s">
        <v>49</v>
      </c>
      <c r="R26" s="1">
        <v>18</v>
      </c>
      <c r="S26" s="1"/>
      <c r="T26" s="1">
        <v>2</v>
      </c>
      <c r="U26" s="1"/>
      <c r="V26" s="1">
        <v>1</v>
      </c>
      <c r="W26" s="1"/>
      <c r="X26" s="1"/>
      <c r="Y26" s="1"/>
      <c r="Z26" s="1"/>
      <c r="AA26" s="1"/>
      <c r="AB26" s="1"/>
      <c r="AC26" s="1"/>
      <c r="AD26" s="1"/>
      <c r="AE26" s="1" t="s">
        <v>135</v>
      </c>
      <c r="AF26" s="1"/>
      <c r="AG26" s="1"/>
      <c r="AH26" s="1"/>
    </row>
    <row r="27" spans="1:34" ht="15.75" thickBot="1">
      <c r="A27" s="5">
        <v>3</v>
      </c>
      <c r="B27" s="87" t="s">
        <v>42</v>
      </c>
      <c r="C27" s="88"/>
      <c r="D27" s="1">
        <v>296</v>
      </c>
      <c r="E27" s="1">
        <v>1366</v>
      </c>
      <c r="F27" s="1">
        <v>1968</v>
      </c>
      <c r="G27" s="1"/>
      <c r="H27" s="1"/>
      <c r="I27" s="1">
        <v>1</v>
      </c>
      <c r="J27" s="1" t="s">
        <v>43</v>
      </c>
      <c r="K27" s="1"/>
      <c r="L27" s="1" t="s">
        <v>44</v>
      </c>
      <c r="M27" s="1"/>
      <c r="N27" s="1"/>
      <c r="O27" s="1">
        <v>1</v>
      </c>
      <c r="P27" s="1"/>
      <c r="Q27" s="1" t="s">
        <v>50</v>
      </c>
      <c r="R27" s="1">
        <v>8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 t="s">
        <v>135</v>
      </c>
      <c r="AF27" s="1"/>
      <c r="AG27" s="1"/>
      <c r="AH27" s="1"/>
    </row>
    <row r="28" spans="1:34" s="15" customFormat="1" ht="15.75" thickBot="1">
      <c r="A28" s="7"/>
      <c r="B28" s="89" t="s">
        <v>38</v>
      </c>
      <c r="C28" s="90"/>
      <c r="D28" s="7">
        <f>D25+D26+D27</f>
        <v>1903</v>
      </c>
      <c r="E28" s="7">
        <f t="shared" ref="E28:I28" si="0">E25+E26+E27</f>
        <v>8677</v>
      </c>
      <c r="F28" s="7">
        <f t="shared" si="0"/>
        <v>5890</v>
      </c>
      <c r="G28" s="7">
        <f t="shared" si="0"/>
        <v>0</v>
      </c>
      <c r="H28" s="7">
        <f t="shared" si="0"/>
        <v>0</v>
      </c>
      <c r="I28" s="7">
        <f t="shared" si="0"/>
        <v>2</v>
      </c>
      <c r="J28" s="7">
        <v>1</v>
      </c>
      <c r="K28" s="7"/>
      <c r="L28" s="7"/>
      <c r="M28" s="7"/>
      <c r="N28" s="7"/>
      <c r="O28" s="7">
        <f t="shared" ref="O28" si="1">O25+O26+O27</f>
        <v>54.3</v>
      </c>
      <c r="P28" s="7">
        <v>36</v>
      </c>
      <c r="Q28" s="7">
        <v>18.3</v>
      </c>
      <c r="R28" s="6">
        <f>R27+R26+R25</f>
        <v>78</v>
      </c>
      <c r="S28" s="6">
        <f t="shared" ref="S28:V28" si="2">S27+S26+S25</f>
        <v>0</v>
      </c>
      <c r="T28" s="6">
        <f t="shared" si="2"/>
        <v>2</v>
      </c>
      <c r="U28" s="6">
        <f t="shared" si="2"/>
        <v>0</v>
      </c>
      <c r="V28" s="6">
        <f t="shared" si="2"/>
        <v>2</v>
      </c>
      <c r="W28" s="6"/>
      <c r="X28" s="6"/>
      <c r="Y28" s="6">
        <f>Y25</f>
        <v>500</v>
      </c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6.5" thickBot="1">
      <c r="A29" s="8">
        <v>3</v>
      </c>
      <c r="B29" s="93" t="s">
        <v>51</v>
      </c>
      <c r="C29" s="9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30.75" thickBot="1">
      <c r="A30" s="5">
        <v>1</v>
      </c>
      <c r="B30" s="87" t="s">
        <v>52</v>
      </c>
      <c r="C30" s="88"/>
      <c r="D30" s="1">
        <v>497</v>
      </c>
      <c r="E30" s="1">
        <v>2005</v>
      </c>
      <c r="F30" s="1">
        <v>1968</v>
      </c>
      <c r="G30" s="1"/>
      <c r="H30" s="1"/>
      <c r="I30" s="1"/>
      <c r="J30" s="1" t="s">
        <v>43</v>
      </c>
      <c r="K30" s="1"/>
      <c r="L30" s="1" t="s">
        <v>44</v>
      </c>
      <c r="M30" s="1"/>
      <c r="N30" s="1"/>
      <c r="O30" s="1">
        <v>2</v>
      </c>
      <c r="P30" s="1"/>
      <c r="Q30" s="1" t="s">
        <v>53</v>
      </c>
      <c r="R30" s="1">
        <v>20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 t="s">
        <v>125</v>
      </c>
      <c r="AE30" s="1"/>
      <c r="AF30" s="1" t="s">
        <v>127</v>
      </c>
      <c r="AG30" s="1" t="s">
        <v>136</v>
      </c>
      <c r="AH30" s="1" t="s">
        <v>130</v>
      </c>
    </row>
    <row r="31" spans="1:34" ht="30.75" thickBot="1">
      <c r="A31" s="5">
        <v>2</v>
      </c>
      <c r="B31" s="87" t="s">
        <v>54</v>
      </c>
      <c r="C31" s="88"/>
      <c r="D31" s="1">
        <v>144</v>
      </c>
      <c r="E31" s="1">
        <v>682</v>
      </c>
      <c r="F31" s="1">
        <v>1968</v>
      </c>
      <c r="G31" s="1"/>
      <c r="H31" s="1"/>
      <c r="I31" s="1"/>
      <c r="J31" s="1" t="s">
        <v>43</v>
      </c>
      <c r="K31" s="1"/>
      <c r="L31" s="1" t="s">
        <v>44</v>
      </c>
      <c r="M31" s="1"/>
      <c r="N31" s="1"/>
      <c r="O31" s="1">
        <v>1.3</v>
      </c>
      <c r="P31" s="1"/>
      <c r="Q31" s="1" t="s">
        <v>55</v>
      </c>
      <c r="R31" s="1">
        <v>6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 t="s">
        <v>140</v>
      </c>
      <c r="AG31" s="1" t="s">
        <v>136</v>
      </c>
      <c r="AH31" s="1" t="s">
        <v>130</v>
      </c>
    </row>
    <row r="32" spans="1:34" ht="30.75" thickBot="1">
      <c r="A32" s="5">
        <v>3</v>
      </c>
      <c r="B32" s="87" t="s">
        <v>56</v>
      </c>
      <c r="C32" s="88"/>
      <c r="D32" s="1">
        <v>322</v>
      </c>
      <c r="E32" s="1">
        <v>1545</v>
      </c>
      <c r="F32" s="1">
        <v>2003</v>
      </c>
      <c r="G32" s="1">
        <v>1</v>
      </c>
      <c r="H32" s="1"/>
      <c r="I32" s="1">
        <v>1</v>
      </c>
      <c r="J32" s="1" t="s">
        <v>43</v>
      </c>
      <c r="K32" s="1"/>
      <c r="L32" s="1" t="s">
        <v>44</v>
      </c>
      <c r="M32" s="1" t="s">
        <v>45</v>
      </c>
      <c r="N32" s="1" t="s">
        <v>57</v>
      </c>
      <c r="O32" s="1">
        <v>6.26</v>
      </c>
      <c r="P32" s="1">
        <v>1.3</v>
      </c>
      <c r="Q32" s="1" t="s">
        <v>58</v>
      </c>
      <c r="R32" s="1">
        <v>16</v>
      </c>
      <c r="S32" s="1"/>
      <c r="T32" s="1">
        <v>1</v>
      </c>
      <c r="U32" s="1"/>
      <c r="V32" s="1">
        <v>1</v>
      </c>
      <c r="W32" s="1" t="s">
        <v>123</v>
      </c>
      <c r="X32" s="1" t="s">
        <v>124</v>
      </c>
      <c r="Y32" s="1">
        <v>150</v>
      </c>
      <c r="Z32" s="1" t="s">
        <v>138</v>
      </c>
      <c r="AA32" s="1"/>
      <c r="AB32" s="1"/>
      <c r="AC32" s="1"/>
      <c r="AD32" s="1" t="s">
        <v>125</v>
      </c>
      <c r="AE32" s="1" t="s">
        <v>135</v>
      </c>
      <c r="AF32" s="1" t="s">
        <v>127</v>
      </c>
      <c r="AG32" s="1" t="s">
        <v>139</v>
      </c>
      <c r="AH32" s="1" t="s">
        <v>130</v>
      </c>
    </row>
    <row r="33" spans="1:34" s="15" customFormat="1" ht="15.75" thickBot="1">
      <c r="A33" s="6"/>
      <c r="B33" s="89" t="s">
        <v>38</v>
      </c>
      <c r="C33" s="90"/>
      <c r="D33" s="7">
        <f>D32+D31+D30</f>
        <v>963</v>
      </c>
      <c r="E33" s="7">
        <f t="shared" ref="E33:I33" si="3">E32+E31+E30</f>
        <v>4232</v>
      </c>
      <c r="F33" s="7">
        <f t="shared" si="3"/>
        <v>5939</v>
      </c>
      <c r="G33" s="7">
        <f t="shared" si="3"/>
        <v>1</v>
      </c>
      <c r="H33" s="7">
        <f t="shared" si="3"/>
        <v>0</v>
      </c>
      <c r="I33" s="7">
        <f t="shared" si="3"/>
        <v>1</v>
      </c>
      <c r="J33" s="7">
        <v>2</v>
      </c>
      <c r="K33" s="7"/>
      <c r="L33" s="7"/>
      <c r="M33" s="7"/>
      <c r="N33" s="7"/>
      <c r="O33" s="7">
        <f t="shared" ref="O33:P33" si="4">O32+O31+O30</f>
        <v>9.5599999999999987</v>
      </c>
      <c r="P33" s="7">
        <f t="shared" si="4"/>
        <v>1.3</v>
      </c>
      <c r="Q33" s="7">
        <v>8.26</v>
      </c>
      <c r="R33" s="6">
        <f>R32+R31+R30</f>
        <v>42</v>
      </c>
      <c r="S33" s="6"/>
      <c r="T33" s="6">
        <v>1</v>
      </c>
      <c r="U33" s="6"/>
      <c r="V33" s="6">
        <v>1</v>
      </c>
      <c r="W33" s="6"/>
      <c r="X33" s="6"/>
      <c r="Y33" s="6">
        <v>150</v>
      </c>
      <c r="Z33" s="6"/>
      <c r="AA33" s="6"/>
      <c r="AB33" s="6"/>
      <c r="AC33" s="6"/>
      <c r="AD33" s="6"/>
      <c r="AE33" s="6"/>
      <c r="AF33" s="6"/>
      <c r="AG33" s="6"/>
      <c r="AH33" s="6"/>
    </row>
    <row r="34" spans="1:34" ht="16.5" thickBot="1">
      <c r="A34" s="10">
        <v>4</v>
      </c>
      <c r="B34" s="95" t="s">
        <v>59</v>
      </c>
      <c r="C34" s="9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30.75" thickBot="1">
      <c r="A35" s="5">
        <v>1</v>
      </c>
      <c r="B35" s="101" t="s">
        <v>60</v>
      </c>
      <c r="C35" s="102"/>
      <c r="D35" s="1">
        <v>245</v>
      </c>
      <c r="E35" s="1">
        <v>1175</v>
      </c>
      <c r="F35" s="1">
        <v>2003</v>
      </c>
      <c r="G35" s="1">
        <v>1</v>
      </c>
      <c r="H35" s="1"/>
      <c r="I35" s="1">
        <v>1</v>
      </c>
      <c r="J35" s="1" t="s">
        <v>43</v>
      </c>
      <c r="K35" s="1"/>
      <c r="L35" s="1" t="s">
        <v>44</v>
      </c>
      <c r="M35" s="1"/>
      <c r="N35" s="1"/>
      <c r="O35" s="1">
        <v>4.5</v>
      </c>
      <c r="P35" s="1"/>
      <c r="Q35" s="1" t="s">
        <v>61</v>
      </c>
      <c r="R35" s="1">
        <v>9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 t="s">
        <v>141</v>
      </c>
      <c r="AE35" s="1" t="s">
        <v>135</v>
      </c>
      <c r="AF35" s="1" t="s">
        <v>142</v>
      </c>
      <c r="AG35" s="1" t="s">
        <v>131</v>
      </c>
      <c r="AH35" s="1" t="s">
        <v>143</v>
      </c>
    </row>
    <row r="36" spans="1:34" ht="24" customHeight="1" thickBot="1">
      <c r="A36" s="5">
        <v>2</v>
      </c>
      <c r="B36" s="101" t="s">
        <v>62</v>
      </c>
      <c r="C36" s="102"/>
      <c r="D36" s="1">
        <v>455</v>
      </c>
      <c r="E36" s="1">
        <v>1933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 t="s">
        <v>144</v>
      </c>
      <c r="AH36" s="1"/>
    </row>
    <row r="37" spans="1:34" ht="21.75" customHeight="1" thickBot="1">
      <c r="A37" s="5">
        <v>3</v>
      </c>
      <c r="B37" s="101" t="s">
        <v>63</v>
      </c>
      <c r="C37" s="102"/>
      <c r="D37" s="1">
        <v>235</v>
      </c>
      <c r="E37" s="1">
        <v>1113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 t="s">
        <v>144</v>
      </c>
      <c r="AH37" s="1"/>
    </row>
    <row r="38" spans="1:34" ht="15.75" thickBot="1">
      <c r="A38" s="5">
        <v>4</v>
      </c>
      <c r="B38" s="101" t="s">
        <v>64</v>
      </c>
      <c r="C38" s="102"/>
      <c r="D38" s="1">
        <v>109</v>
      </c>
      <c r="E38" s="1">
        <v>519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 t="s">
        <v>144</v>
      </c>
      <c r="AH38" s="1"/>
    </row>
    <row r="39" spans="1:34" ht="15.75" thickBot="1">
      <c r="A39" s="5">
        <v>5</v>
      </c>
      <c r="B39" s="101" t="s">
        <v>65</v>
      </c>
      <c r="C39" s="102"/>
      <c r="D39" s="1">
        <v>127</v>
      </c>
      <c r="E39" s="1">
        <v>430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 t="s">
        <v>144</v>
      </c>
      <c r="AH39" s="1"/>
    </row>
    <row r="40" spans="1:34" s="15" customFormat="1" ht="16.5" thickBot="1">
      <c r="A40" s="11"/>
      <c r="B40" s="103" t="s">
        <v>38</v>
      </c>
      <c r="C40" s="104"/>
      <c r="D40" s="11">
        <f>D39+D38+D37+D36+D35</f>
        <v>1171</v>
      </c>
      <c r="E40" s="11">
        <f t="shared" ref="E40" si="5">E39+E38+E37+E36+E35</f>
        <v>5170</v>
      </c>
      <c r="F40" s="11"/>
      <c r="G40" s="11">
        <f>G35</f>
        <v>1</v>
      </c>
      <c r="H40" s="11"/>
      <c r="I40" s="11">
        <v>1</v>
      </c>
      <c r="J40" s="11">
        <v>1</v>
      </c>
      <c r="K40" s="11"/>
      <c r="L40" s="11"/>
      <c r="M40" s="11"/>
      <c r="N40" s="11"/>
      <c r="O40" s="11">
        <f>O35</f>
        <v>4.5</v>
      </c>
      <c r="P40" s="11"/>
      <c r="Q40" s="11" t="s">
        <v>61</v>
      </c>
      <c r="R40" s="6">
        <v>9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ht="16.5" thickBot="1">
      <c r="A41" s="10">
        <v>5</v>
      </c>
      <c r="B41" s="95" t="s">
        <v>66</v>
      </c>
      <c r="C41" s="9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30.75" thickBot="1">
      <c r="A42" s="5">
        <v>1</v>
      </c>
      <c r="B42" s="87" t="s">
        <v>67</v>
      </c>
      <c r="C42" s="88"/>
      <c r="D42" s="1">
        <v>540</v>
      </c>
      <c r="E42" s="1">
        <v>2321</v>
      </c>
      <c r="F42" s="1">
        <v>1993</v>
      </c>
      <c r="G42" s="1"/>
      <c r="H42" s="1">
        <v>3</v>
      </c>
      <c r="I42" s="1"/>
      <c r="J42" s="1" t="s">
        <v>43</v>
      </c>
      <c r="K42" s="1"/>
      <c r="L42" s="1"/>
      <c r="M42" s="1"/>
      <c r="N42" s="1"/>
      <c r="O42" s="1">
        <v>9.44</v>
      </c>
      <c r="P42" s="12">
        <v>5</v>
      </c>
      <c r="Q42" s="1">
        <v>4.4400000000000004</v>
      </c>
      <c r="R42" s="1">
        <v>17</v>
      </c>
      <c r="S42" s="1"/>
      <c r="T42" s="1"/>
      <c r="U42" s="1"/>
      <c r="V42" s="1">
        <v>1</v>
      </c>
      <c r="W42" s="1" t="s">
        <v>123</v>
      </c>
      <c r="X42" s="1" t="s">
        <v>124</v>
      </c>
      <c r="Y42" s="1">
        <v>250</v>
      </c>
      <c r="Z42" s="1" t="s">
        <v>78</v>
      </c>
      <c r="AA42" s="1"/>
      <c r="AB42" s="1"/>
      <c r="AC42" s="1"/>
      <c r="AD42" s="1" t="s">
        <v>146</v>
      </c>
      <c r="AE42" s="1" t="s">
        <v>135</v>
      </c>
      <c r="AF42" s="1" t="s">
        <v>127</v>
      </c>
      <c r="AG42" s="1" t="s">
        <v>145</v>
      </c>
      <c r="AH42" s="1" t="s">
        <v>130</v>
      </c>
    </row>
    <row r="43" spans="1:34" ht="30.75" thickBot="1">
      <c r="A43" s="5">
        <v>2</v>
      </c>
      <c r="B43" s="87" t="s">
        <v>68</v>
      </c>
      <c r="C43" s="88"/>
      <c r="D43" s="1">
        <v>1434</v>
      </c>
      <c r="E43" s="1">
        <v>6408</v>
      </c>
      <c r="F43" s="1">
        <v>2010</v>
      </c>
      <c r="G43" s="1">
        <v>2</v>
      </c>
      <c r="H43" s="1">
        <v>70</v>
      </c>
      <c r="I43" s="1">
        <v>1</v>
      </c>
      <c r="J43" s="1" t="s">
        <v>20</v>
      </c>
      <c r="K43" s="1" t="s">
        <v>21</v>
      </c>
      <c r="L43" s="1" t="s">
        <v>22</v>
      </c>
      <c r="M43" s="1" t="s">
        <v>45</v>
      </c>
      <c r="N43" s="1" t="s">
        <v>69</v>
      </c>
      <c r="O43" s="1">
        <v>12.2</v>
      </c>
      <c r="P43" s="1" t="s">
        <v>70</v>
      </c>
      <c r="Q43" s="1">
        <v>11.2</v>
      </c>
      <c r="R43" s="1">
        <v>44</v>
      </c>
      <c r="S43" s="1"/>
      <c r="T43" s="1">
        <v>43</v>
      </c>
      <c r="U43" s="1"/>
      <c r="V43" s="1">
        <v>1</v>
      </c>
      <c r="W43" s="1" t="s">
        <v>123</v>
      </c>
      <c r="X43" s="1" t="s">
        <v>124</v>
      </c>
      <c r="Y43" s="1">
        <v>1000</v>
      </c>
      <c r="Z43" s="1" t="s">
        <v>78</v>
      </c>
      <c r="AA43" s="1"/>
      <c r="AB43" s="1"/>
      <c r="AC43" s="1"/>
      <c r="AD43" s="1" t="s">
        <v>125</v>
      </c>
      <c r="AE43" s="1" t="s">
        <v>135</v>
      </c>
      <c r="AF43" s="1" t="s">
        <v>127</v>
      </c>
      <c r="AG43" s="1" t="s">
        <v>132</v>
      </c>
      <c r="AH43" s="1" t="s">
        <v>130</v>
      </c>
    </row>
    <row r="44" spans="1:34" s="15" customFormat="1" ht="16.5" thickBot="1">
      <c r="A44" s="13"/>
      <c r="B44" s="97" t="s">
        <v>38</v>
      </c>
      <c r="C44" s="98"/>
      <c r="D44" s="13">
        <f>D43+D42</f>
        <v>1974</v>
      </c>
      <c r="E44" s="13">
        <f>E43+E42</f>
        <v>8729</v>
      </c>
      <c r="F44" s="13"/>
      <c r="G44" s="13">
        <f>G43+G42</f>
        <v>2</v>
      </c>
      <c r="H44" s="13">
        <f t="shared" ref="H44:I44" si="6">H43+H42</f>
        <v>73</v>
      </c>
      <c r="I44" s="13">
        <f t="shared" si="6"/>
        <v>1</v>
      </c>
      <c r="J44" s="13">
        <v>2</v>
      </c>
      <c r="K44" s="13"/>
      <c r="L44" s="13"/>
      <c r="M44" s="13"/>
      <c r="N44" s="13"/>
      <c r="O44" s="13">
        <f t="shared" ref="O44" si="7">O43+O42</f>
        <v>21.64</v>
      </c>
      <c r="P44" s="14">
        <v>6</v>
      </c>
      <c r="Q44" s="13">
        <v>15.64</v>
      </c>
      <c r="R44" s="6">
        <v>61</v>
      </c>
      <c r="S44" s="6"/>
      <c r="T44" s="6">
        <v>43</v>
      </c>
      <c r="U44" s="6"/>
      <c r="V44" s="6">
        <v>2</v>
      </c>
      <c r="W44" s="6"/>
      <c r="X44" s="6"/>
      <c r="Y44" s="6">
        <v>1250</v>
      </c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.75" thickBot="1">
      <c r="A45" s="9">
        <v>6</v>
      </c>
      <c r="B45" s="99" t="s">
        <v>71</v>
      </c>
      <c r="C45" s="10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36.75" customHeight="1" thickBot="1">
      <c r="A46" s="5">
        <v>1</v>
      </c>
      <c r="B46" s="87" t="s">
        <v>72</v>
      </c>
      <c r="C46" s="88"/>
      <c r="D46" s="1">
        <v>132</v>
      </c>
      <c r="E46" s="1">
        <v>711</v>
      </c>
      <c r="F46" s="1">
        <v>1980</v>
      </c>
      <c r="G46" s="1">
        <v>1</v>
      </c>
      <c r="H46" s="1">
        <v>7</v>
      </c>
      <c r="I46" s="1">
        <v>1</v>
      </c>
      <c r="J46" s="1" t="s">
        <v>73</v>
      </c>
      <c r="K46" s="1"/>
      <c r="L46" s="1"/>
      <c r="M46" s="1"/>
      <c r="N46" s="1" t="s">
        <v>74</v>
      </c>
      <c r="O46" s="1">
        <v>23</v>
      </c>
      <c r="P46" s="1">
        <v>11.88</v>
      </c>
      <c r="Q46" s="1">
        <v>11.12</v>
      </c>
      <c r="R46" s="1">
        <v>67</v>
      </c>
      <c r="S46" s="1"/>
      <c r="T46" s="1">
        <v>67</v>
      </c>
      <c r="U46" s="1"/>
      <c r="V46" s="1">
        <v>1</v>
      </c>
      <c r="W46" s="1" t="s">
        <v>28</v>
      </c>
      <c r="X46" s="1" t="s">
        <v>147</v>
      </c>
      <c r="Y46" s="1" t="s">
        <v>148</v>
      </c>
      <c r="Z46" s="1" t="s">
        <v>78</v>
      </c>
      <c r="AA46" s="1"/>
      <c r="AB46" s="1"/>
      <c r="AC46" s="1"/>
      <c r="AD46" s="1" t="s">
        <v>125</v>
      </c>
      <c r="AE46" s="1" t="s">
        <v>135</v>
      </c>
      <c r="AF46" s="1" t="s">
        <v>149</v>
      </c>
      <c r="AG46" s="1" t="s">
        <v>145</v>
      </c>
      <c r="AH46" s="1" t="s">
        <v>130</v>
      </c>
    </row>
    <row r="47" spans="1:34" ht="30.75" thickBot="1">
      <c r="A47" s="5">
        <v>2</v>
      </c>
      <c r="B47" s="87" t="s">
        <v>75</v>
      </c>
      <c r="C47" s="88"/>
      <c r="D47" s="1">
        <v>430</v>
      </c>
      <c r="E47" s="1">
        <v>2328</v>
      </c>
      <c r="F47" s="1">
        <v>1960</v>
      </c>
      <c r="G47" s="1">
        <v>1</v>
      </c>
      <c r="H47" s="1">
        <v>10</v>
      </c>
      <c r="I47" s="1">
        <v>1</v>
      </c>
      <c r="J47" s="1" t="s">
        <v>73</v>
      </c>
      <c r="K47" s="1" t="s">
        <v>77</v>
      </c>
      <c r="L47" s="1" t="s">
        <v>44</v>
      </c>
      <c r="M47" s="1" t="s">
        <v>45</v>
      </c>
      <c r="N47" s="1" t="s">
        <v>78</v>
      </c>
      <c r="O47" s="1">
        <v>10.5</v>
      </c>
      <c r="P47" s="1">
        <v>3.5</v>
      </c>
      <c r="Q47" s="12">
        <v>7</v>
      </c>
      <c r="R47" s="1">
        <v>24</v>
      </c>
      <c r="S47" s="1"/>
      <c r="T47" s="1">
        <v>24</v>
      </c>
      <c r="U47" s="1"/>
      <c r="V47" s="1"/>
      <c r="W47" s="1"/>
      <c r="X47" s="1"/>
      <c r="Y47" s="1"/>
      <c r="Z47" s="1" t="s">
        <v>150</v>
      </c>
      <c r="AA47" s="1"/>
      <c r="AB47" s="1"/>
      <c r="AC47" s="1"/>
      <c r="AD47" s="1"/>
      <c r="AE47" s="1" t="s">
        <v>135</v>
      </c>
      <c r="AF47" s="1" t="s">
        <v>149</v>
      </c>
      <c r="AG47" s="1" t="s">
        <v>131</v>
      </c>
      <c r="AH47" s="1" t="s">
        <v>144</v>
      </c>
    </row>
    <row r="48" spans="1:34" ht="15.75" thickBot="1">
      <c r="A48" s="5">
        <v>3</v>
      </c>
      <c r="B48" s="87" t="s">
        <v>79</v>
      </c>
      <c r="C48" s="88"/>
      <c r="D48" s="1">
        <v>113</v>
      </c>
      <c r="E48" s="1">
        <v>576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 t="s">
        <v>144</v>
      </c>
      <c r="AH48" s="1"/>
    </row>
    <row r="49" spans="1:34" ht="15.75" thickBot="1">
      <c r="A49" s="5">
        <v>4</v>
      </c>
      <c r="B49" s="87" t="s">
        <v>80</v>
      </c>
      <c r="C49" s="88"/>
      <c r="D49" s="1">
        <v>240</v>
      </c>
      <c r="E49" s="1">
        <v>1178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 t="s">
        <v>144</v>
      </c>
      <c r="AH49" s="1"/>
    </row>
    <row r="50" spans="1:34" ht="15.75" thickBot="1">
      <c r="A50" s="5">
        <v>5</v>
      </c>
      <c r="B50" s="87" t="s">
        <v>81</v>
      </c>
      <c r="C50" s="88"/>
      <c r="D50" s="1">
        <v>64</v>
      </c>
      <c r="E50" s="1">
        <v>360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 t="s">
        <v>144</v>
      </c>
      <c r="AH50" s="1"/>
    </row>
    <row r="51" spans="1:34" s="15" customFormat="1" ht="16.5" thickBot="1">
      <c r="A51" s="11"/>
      <c r="B51" s="103" t="s">
        <v>38</v>
      </c>
      <c r="C51" s="104"/>
      <c r="D51" s="11">
        <f>D50+D49+D48+D47+D46</f>
        <v>979</v>
      </c>
      <c r="E51" s="11">
        <f>E50+E49+E48+E47+E46</f>
        <v>5153</v>
      </c>
      <c r="F51" s="11"/>
      <c r="G51" s="11">
        <f>G50+G49+G48+G47+G46</f>
        <v>2</v>
      </c>
      <c r="H51" s="11">
        <f t="shared" ref="H51:I51" si="8">H50+H49+H48+H47+H46</f>
        <v>17</v>
      </c>
      <c r="I51" s="11">
        <f t="shared" si="8"/>
        <v>2</v>
      </c>
      <c r="J51" s="11">
        <v>2</v>
      </c>
      <c r="K51" s="11"/>
      <c r="L51" s="11"/>
      <c r="M51" s="11"/>
      <c r="N51" s="11"/>
      <c r="O51" s="11">
        <f t="shared" ref="O51:Q51" si="9">O50+O49+O48+O47+O46</f>
        <v>33.5</v>
      </c>
      <c r="P51" s="11">
        <f t="shared" si="9"/>
        <v>15.38</v>
      </c>
      <c r="Q51" s="11">
        <f t="shared" si="9"/>
        <v>18.119999999999997</v>
      </c>
      <c r="R51" s="6"/>
      <c r="S51" s="6"/>
      <c r="T51" s="6">
        <f>T46+T47</f>
        <v>91</v>
      </c>
      <c r="U51" s="6"/>
      <c r="V51" s="6">
        <v>1</v>
      </c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6.5" thickBot="1">
      <c r="A52" s="8">
        <v>7</v>
      </c>
      <c r="B52" s="93" t="s">
        <v>82</v>
      </c>
      <c r="C52" s="9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30.75" thickBot="1">
      <c r="A53" s="5">
        <v>1</v>
      </c>
      <c r="B53" s="87" t="s">
        <v>83</v>
      </c>
      <c r="C53" s="88"/>
      <c r="D53" s="1">
        <v>236</v>
      </c>
      <c r="E53" s="1">
        <v>770</v>
      </c>
      <c r="F53" s="1">
        <v>2003</v>
      </c>
      <c r="G53" s="1"/>
      <c r="H53" s="1">
        <v>4</v>
      </c>
      <c r="I53" s="1">
        <v>1</v>
      </c>
      <c r="J53" s="1"/>
      <c r="K53" s="1"/>
      <c r="L53" s="1"/>
      <c r="M53" s="1"/>
      <c r="N53" s="1" t="s">
        <v>84</v>
      </c>
      <c r="O53" s="1">
        <v>4.5</v>
      </c>
      <c r="P53" s="12">
        <v>2</v>
      </c>
      <c r="Q53" s="1">
        <v>2.5</v>
      </c>
      <c r="R53" s="1">
        <v>8</v>
      </c>
      <c r="S53" s="1"/>
      <c r="T53" s="1">
        <v>1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 t="s">
        <v>135</v>
      </c>
      <c r="AF53" s="1" t="s">
        <v>153</v>
      </c>
      <c r="AG53" s="1" t="s">
        <v>145</v>
      </c>
      <c r="AH53" s="1" t="s">
        <v>130</v>
      </c>
    </row>
    <row r="54" spans="1:34" ht="30.75" thickBot="1">
      <c r="A54" s="5">
        <v>2</v>
      </c>
      <c r="B54" s="87" t="s">
        <v>85</v>
      </c>
      <c r="C54" s="88"/>
      <c r="D54" s="1">
        <v>382</v>
      </c>
      <c r="E54" s="1">
        <v>1774</v>
      </c>
      <c r="F54" s="1">
        <v>1974</v>
      </c>
      <c r="G54" s="1">
        <v>1</v>
      </c>
      <c r="H54" s="1">
        <v>3</v>
      </c>
      <c r="I54" s="1">
        <v>1</v>
      </c>
      <c r="J54" s="1" t="s">
        <v>76</v>
      </c>
      <c r="K54" s="1" t="s">
        <v>21</v>
      </c>
      <c r="L54" s="1" t="s">
        <v>22</v>
      </c>
      <c r="M54" s="1"/>
      <c r="N54" s="1" t="s">
        <v>84</v>
      </c>
      <c r="O54" s="1">
        <v>9.1</v>
      </c>
      <c r="P54" s="12">
        <v>5</v>
      </c>
      <c r="Q54" s="1">
        <v>4.0999999999999996</v>
      </c>
      <c r="R54" s="1">
        <v>11</v>
      </c>
      <c r="S54" s="1"/>
      <c r="T54" s="1">
        <v>5</v>
      </c>
      <c r="U54" s="1"/>
      <c r="V54" s="1">
        <v>1</v>
      </c>
      <c r="W54" s="1" t="s">
        <v>123</v>
      </c>
      <c r="X54" s="1" t="s">
        <v>151</v>
      </c>
      <c r="Y54" s="1">
        <v>250</v>
      </c>
      <c r="Z54" s="1" t="s">
        <v>78</v>
      </c>
      <c r="AA54" s="1"/>
      <c r="AB54" s="1"/>
      <c r="AC54" s="1"/>
      <c r="AD54" s="1"/>
      <c r="AE54" s="1" t="s">
        <v>135</v>
      </c>
      <c r="AF54" s="1" t="s">
        <v>153</v>
      </c>
      <c r="AG54" s="1" t="s">
        <v>145</v>
      </c>
      <c r="AH54" s="1" t="s">
        <v>130</v>
      </c>
    </row>
    <row r="55" spans="1:34" ht="15.75" thickBot="1">
      <c r="A55" s="5">
        <v>3</v>
      </c>
      <c r="B55" s="87" t="s">
        <v>86</v>
      </c>
      <c r="C55" s="88"/>
      <c r="D55" s="1">
        <v>105</v>
      </c>
      <c r="E55" s="1">
        <v>537</v>
      </c>
      <c r="F55" s="1"/>
      <c r="G55" s="1"/>
      <c r="H55" s="1"/>
      <c r="I55" s="1"/>
      <c r="J55" s="1" t="s">
        <v>43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 t="s">
        <v>144</v>
      </c>
      <c r="AH55" s="1"/>
    </row>
    <row r="56" spans="1:34" ht="30.75" thickBot="1">
      <c r="A56" s="5">
        <v>4</v>
      </c>
      <c r="B56" s="87" t="s">
        <v>87</v>
      </c>
      <c r="C56" s="88"/>
      <c r="D56" s="1">
        <v>107</v>
      </c>
      <c r="E56" s="1">
        <v>610</v>
      </c>
      <c r="F56" s="1">
        <v>1997</v>
      </c>
      <c r="G56" s="1">
        <v>1</v>
      </c>
      <c r="H56" s="1"/>
      <c r="I56" s="1">
        <v>2</v>
      </c>
      <c r="J56" s="1" t="s">
        <v>76</v>
      </c>
      <c r="K56" s="1" t="s">
        <v>88</v>
      </c>
      <c r="L56" s="1" t="s">
        <v>22</v>
      </c>
      <c r="M56" s="1" t="s">
        <v>45</v>
      </c>
      <c r="N56" s="1" t="s">
        <v>84</v>
      </c>
      <c r="O56" s="12">
        <v>4</v>
      </c>
      <c r="P56" s="12">
        <v>1</v>
      </c>
      <c r="Q56" s="12">
        <v>3</v>
      </c>
      <c r="R56" s="1">
        <v>17</v>
      </c>
      <c r="S56" s="1"/>
      <c r="T56" s="1">
        <v>5</v>
      </c>
      <c r="U56" s="1"/>
      <c r="V56" s="1">
        <v>2</v>
      </c>
      <c r="W56" s="1" t="s">
        <v>123</v>
      </c>
      <c r="X56" s="1" t="s">
        <v>152</v>
      </c>
      <c r="Y56" s="1">
        <v>500</v>
      </c>
      <c r="Z56" s="1" t="s">
        <v>78</v>
      </c>
      <c r="AA56" s="1"/>
      <c r="AB56" s="1"/>
      <c r="AC56" s="1"/>
      <c r="AD56" s="1"/>
      <c r="AE56" s="1" t="s">
        <v>135</v>
      </c>
      <c r="AF56" s="1" t="s">
        <v>153</v>
      </c>
      <c r="AG56" s="1" t="s">
        <v>145</v>
      </c>
      <c r="AH56" s="1" t="s">
        <v>130</v>
      </c>
    </row>
    <row r="57" spans="1:34" ht="15.75" thickBot="1">
      <c r="A57" s="5">
        <v>5</v>
      </c>
      <c r="B57" s="87" t="s">
        <v>89</v>
      </c>
      <c r="C57" s="88"/>
      <c r="D57" s="1">
        <v>155</v>
      </c>
      <c r="E57" s="1">
        <v>868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 t="s">
        <v>144</v>
      </c>
      <c r="AH57" s="1"/>
    </row>
    <row r="58" spans="1:34" s="15" customFormat="1" ht="16.5" thickBot="1">
      <c r="A58" s="11"/>
      <c r="B58" s="103" t="s">
        <v>38</v>
      </c>
      <c r="C58" s="104"/>
      <c r="D58" s="11">
        <f>D57+D56+D54+D55+D53</f>
        <v>985</v>
      </c>
      <c r="E58" s="11">
        <f>E57+E56+E54+E55+E53</f>
        <v>4559</v>
      </c>
      <c r="F58" s="11"/>
      <c r="G58" s="11">
        <f>G57+G56+G54+G55+G53</f>
        <v>2</v>
      </c>
      <c r="H58" s="11">
        <f t="shared" ref="H58:I58" si="10">H57+H56+H54+H55+H53</f>
        <v>7</v>
      </c>
      <c r="I58" s="11">
        <f t="shared" si="10"/>
        <v>4</v>
      </c>
      <c r="J58" s="11">
        <v>3</v>
      </c>
      <c r="K58" s="11"/>
      <c r="L58" s="11"/>
      <c r="M58" s="11"/>
      <c r="N58" s="11"/>
      <c r="O58" s="11">
        <f t="shared" ref="O58:Q58" si="11">O57+O56+O54+O55+O53</f>
        <v>17.600000000000001</v>
      </c>
      <c r="P58" s="11">
        <f t="shared" si="11"/>
        <v>8</v>
      </c>
      <c r="Q58" s="11">
        <f t="shared" si="11"/>
        <v>9.6</v>
      </c>
      <c r="R58" s="6">
        <v>36</v>
      </c>
      <c r="S58" s="6"/>
      <c r="T58" s="6">
        <v>11</v>
      </c>
      <c r="U58" s="6"/>
      <c r="V58" s="6">
        <v>3</v>
      </c>
      <c r="W58" s="6"/>
      <c r="X58" s="6"/>
      <c r="Y58" s="6">
        <v>750</v>
      </c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6.5" thickBot="1">
      <c r="A59" s="10">
        <v>8</v>
      </c>
      <c r="B59" s="95" t="s">
        <v>90</v>
      </c>
      <c r="C59" s="9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30.75" thickBot="1">
      <c r="A60" s="5">
        <v>1</v>
      </c>
      <c r="B60" s="87" t="s">
        <v>110</v>
      </c>
      <c r="C60" s="88"/>
      <c r="D60" s="1">
        <v>1575</v>
      </c>
      <c r="E60" s="1">
        <v>6274</v>
      </c>
      <c r="F60" s="1">
        <v>1971</v>
      </c>
      <c r="G60" s="1">
        <v>1</v>
      </c>
      <c r="H60" s="1"/>
      <c r="I60" s="1">
        <v>1</v>
      </c>
      <c r="J60" s="1" t="s">
        <v>111</v>
      </c>
      <c r="K60" s="1" t="s">
        <v>21</v>
      </c>
      <c r="L60" s="1" t="s">
        <v>22</v>
      </c>
      <c r="M60" s="1" t="s">
        <v>45</v>
      </c>
      <c r="N60" s="1" t="s">
        <v>84</v>
      </c>
      <c r="O60" s="1">
        <v>44.1</v>
      </c>
      <c r="P60" s="1">
        <v>28.9</v>
      </c>
      <c r="Q60" s="1">
        <v>31.3</v>
      </c>
      <c r="R60" s="1">
        <v>85</v>
      </c>
      <c r="S60" s="1">
        <v>3</v>
      </c>
      <c r="T60" s="1">
        <v>28</v>
      </c>
      <c r="U60" s="1">
        <v>8</v>
      </c>
      <c r="V60" s="1">
        <v>3</v>
      </c>
      <c r="W60" s="1" t="s">
        <v>28</v>
      </c>
      <c r="X60" s="1" t="s">
        <v>154</v>
      </c>
      <c r="Y60" s="1" t="s">
        <v>156</v>
      </c>
      <c r="Z60" s="1" t="s">
        <v>78</v>
      </c>
      <c r="AA60" s="1"/>
      <c r="AB60" s="1"/>
      <c r="AC60" s="1"/>
      <c r="AD60" s="1" t="s">
        <v>125</v>
      </c>
      <c r="AE60" s="1" t="s">
        <v>135</v>
      </c>
      <c r="AF60" s="1" t="s">
        <v>158</v>
      </c>
      <c r="AG60" s="1" t="s">
        <v>159</v>
      </c>
      <c r="AH60" s="1" t="s">
        <v>130</v>
      </c>
    </row>
    <row r="61" spans="1:34" ht="30.75" thickBot="1">
      <c r="A61" s="5">
        <v>2</v>
      </c>
      <c r="B61" s="87" t="s">
        <v>112</v>
      </c>
      <c r="C61" s="88"/>
      <c r="D61" s="1">
        <v>768</v>
      </c>
      <c r="E61" s="1">
        <v>3433</v>
      </c>
      <c r="F61" s="1">
        <v>1974</v>
      </c>
      <c r="G61" s="1">
        <v>1</v>
      </c>
      <c r="H61" s="1"/>
      <c r="I61" s="1">
        <v>1</v>
      </c>
      <c r="J61" s="1" t="s">
        <v>111</v>
      </c>
      <c r="K61" s="1" t="s">
        <v>21</v>
      </c>
      <c r="L61" s="1"/>
      <c r="M61" s="1" t="s">
        <v>45</v>
      </c>
      <c r="N61" s="1" t="s">
        <v>84</v>
      </c>
      <c r="O61" s="1">
        <v>21.5</v>
      </c>
      <c r="P61" s="1">
        <v>20.7</v>
      </c>
      <c r="Q61" s="1">
        <v>18.2</v>
      </c>
      <c r="R61" s="1">
        <v>52</v>
      </c>
      <c r="S61" s="1">
        <v>2</v>
      </c>
      <c r="T61" s="1">
        <v>7</v>
      </c>
      <c r="U61" s="1">
        <v>6</v>
      </c>
      <c r="V61" s="1">
        <v>2</v>
      </c>
      <c r="W61" s="1" t="s">
        <v>28</v>
      </c>
      <c r="X61" s="1" t="s">
        <v>155</v>
      </c>
      <c r="Y61" s="1" t="s">
        <v>157</v>
      </c>
      <c r="Z61" s="1" t="s">
        <v>138</v>
      </c>
      <c r="AA61" s="1"/>
      <c r="AB61" s="1"/>
      <c r="AC61" s="1"/>
      <c r="AD61" s="1" t="s">
        <v>125</v>
      </c>
      <c r="AE61" s="1" t="s">
        <v>135</v>
      </c>
      <c r="AF61" s="1" t="s">
        <v>158</v>
      </c>
      <c r="AG61" s="1" t="s">
        <v>159</v>
      </c>
      <c r="AH61" s="1" t="s">
        <v>130</v>
      </c>
    </row>
    <row r="62" spans="1:34" ht="15.75" thickBot="1">
      <c r="A62" s="5">
        <v>3</v>
      </c>
      <c r="B62" s="87" t="s">
        <v>113</v>
      </c>
      <c r="C62" s="88"/>
      <c r="D62" s="1">
        <v>84</v>
      </c>
      <c r="E62" s="1">
        <v>328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 t="s">
        <v>133</v>
      </c>
      <c r="AH62" s="1"/>
    </row>
    <row r="63" spans="1:34" ht="30.75" thickBot="1">
      <c r="A63" s="5">
        <v>4</v>
      </c>
      <c r="B63" s="87" t="s">
        <v>114</v>
      </c>
      <c r="C63" s="88"/>
      <c r="D63" s="1">
        <v>309</v>
      </c>
      <c r="E63" s="1">
        <v>1640</v>
      </c>
      <c r="F63" s="1">
        <v>2002</v>
      </c>
      <c r="G63" s="1">
        <v>1</v>
      </c>
      <c r="H63" s="1">
        <v>3</v>
      </c>
      <c r="I63" s="1"/>
      <c r="J63" s="1"/>
      <c r="K63" s="1" t="s">
        <v>21</v>
      </c>
      <c r="L63" s="1" t="s">
        <v>22</v>
      </c>
      <c r="M63" s="1"/>
      <c r="N63" s="1"/>
      <c r="O63" s="1">
        <v>6.5</v>
      </c>
      <c r="P63" s="1">
        <v>1.5</v>
      </c>
      <c r="Q63" s="12">
        <v>5</v>
      </c>
      <c r="R63" s="1">
        <v>12</v>
      </c>
      <c r="S63" s="1"/>
      <c r="T63" s="1"/>
      <c r="U63" s="1"/>
      <c r="V63" s="1"/>
      <c r="W63" s="1"/>
      <c r="X63" s="1"/>
      <c r="Y63" s="1"/>
      <c r="Z63" s="1" t="s">
        <v>138</v>
      </c>
      <c r="AA63" s="1"/>
      <c r="AB63" s="1"/>
      <c r="AC63" s="1"/>
      <c r="AD63" s="1"/>
      <c r="AE63" s="1" t="s">
        <v>135</v>
      </c>
      <c r="AF63" s="1" t="s">
        <v>158</v>
      </c>
      <c r="AG63" s="1" t="s">
        <v>145</v>
      </c>
      <c r="AH63" s="1" t="s">
        <v>130</v>
      </c>
    </row>
    <row r="64" spans="1:34" s="19" customFormat="1" ht="16.5" thickBot="1">
      <c r="A64" s="18"/>
      <c r="B64" s="110" t="s">
        <v>38</v>
      </c>
      <c r="C64" s="111"/>
      <c r="D64" s="18">
        <f>D63+D62+D61+D60</f>
        <v>2736</v>
      </c>
      <c r="E64" s="18">
        <f>E63+E62+E61+E60</f>
        <v>11675</v>
      </c>
      <c r="F64" s="18"/>
      <c r="G64" s="18">
        <f>G63+G62+G61+G60</f>
        <v>3</v>
      </c>
      <c r="H64" s="18">
        <f>H63+H62+H61+H60</f>
        <v>3</v>
      </c>
      <c r="I64" s="18">
        <f>I63+I62+I61+I60</f>
        <v>2</v>
      </c>
      <c r="J64" s="18">
        <v>2</v>
      </c>
      <c r="K64" s="18"/>
      <c r="L64" s="18"/>
      <c r="M64" s="18"/>
      <c r="N64" s="18"/>
      <c r="O64" s="18">
        <f>O63+O62+O61+O60</f>
        <v>72.099999999999994</v>
      </c>
      <c r="P64" s="18">
        <f t="shared" ref="P64:Q64" si="12">P63+P62+P61+P60</f>
        <v>51.099999999999994</v>
      </c>
      <c r="Q64" s="18">
        <f t="shared" si="12"/>
        <v>54.5</v>
      </c>
      <c r="R64" s="18">
        <v>149</v>
      </c>
      <c r="S64" s="18">
        <v>5</v>
      </c>
      <c r="T64" s="18">
        <v>35</v>
      </c>
      <c r="U64" s="18">
        <v>14</v>
      </c>
      <c r="V64" s="18">
        <v>5</v>
      </c>
      <c r="W64" s="18"/>
      <c r="X64" s="18"/>
      <c r="Y64" s="18" t="s">
        <v>160</v>
      </c>
      <c r="Z64" s="18"/>
      <c r="AA64" s="18"/>
      <c r="AB64" s="18"/>
      <c r="AC64" s="18"/>
      <c r="AD64" s="18"/>
      <c r="AE64" s="18"/>
      <c r="AF64" s="18"/>
      <c r="AG64" s="18"/>
      <c r="AH64" s="18"/>
    </row>
    <row r="65" spans="1:34" ht="15.75" thickBot="1">
      <c r="A65" s="9">
        <v>9</v>
      </c>
      <c r="B65" s="99" t="s">
        <v>115</v>
      </c>
      <c r="C65" s="10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thickBot="1">
      <c r="A66" s="5">
        <v>1</v>
      </c>
      <c r="B66" s="87" t="s">
        <v>116</v>
      </c>
      <c r="C66" s="88"/>
      <c r="D66" s="1">
        <v>244</v>
      </c>
      <c r="E66" s="1">
        <v>1019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 t="s">
        <v>144</v>
      </c>
      <c r="AH66" s="1"/>
    </row>
    <row r="67" spans="1:34" ht="15.75" thickBot="1">
      <c r="A67" s="5">
        <v>2</v>
      </c>
      <c r="B67" s="87" t="s">
        <v>117</v>
      </c>
      <c r="C67" s="88"/>
      <c r="D67" s="1">
        <v>400</v>
      </c>
      <c r="E67" s="1">
        <v>1552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 t="s">
        <v>144</v>
      </c>
      <c r="AH67" s="1"/>
    </row>
    <row r="68" spans="1:34" ht="15.75" thickBot="1">
      <c r="A68" s="5">
        <v>3</v>
      </c>
      <c r="B68" s="87" t="s">
        <v>118</v>
      </c>
      <c r="C68" s="88"/>
      <c r="D68" s="1">
        <v>361</v>
      </c>
      <c r="E68" s="1">
        <v>1500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 t="s">
        <v>144</v>
      </c>
      <c r="AH68" s="1"/>
    </row>
    <row r="69" spans="1:34" ht="15.75" thickBot="1">
      <c r="A69" s="5">
        <v>4</v>
      </c>
      <c r="B69" s="87" t="s">
        <v>119</v>
      </c>
      <c r="C69" s="88"/>
      <c r="D69" s="1">
        <v>343</v>
      </c>
      <c r="E69" s="1">
        <v>1724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 t="s">
        <v>144</v>
      </c>
      <c r="AH69" s="1"/>
    </row>
    <row r="70" spans="1:34" ht="15.75" thickBot="1">
      <c r="A70" s="5">
        <v>5</v>
      </c>
      <c r="B70" s="87" t="s">
        <v>120</v>
      </c>
      <c r="C70" s="88"/>
      <c r="D70" s="1">
        <v>173</v>
      </c>
      <c r="E70" s="1">
        <v>869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 t="s">
        <v>144</v>
      </c>
      <c r="AH70" s="1"/>
    </row>
    <row r="71" spans="1:34" ht="15.75" thickBot="1">
      <c r="A71" s="1">
        <v>61</v>
      </c>
      <c r="B71" s="87" t="s">
        <v>121</v>
      </c>
      <c r="C71" s="88"/>
      <c r="D71" s="1">
        <v>74</v>
      </c>
      <c r="E71" s="1">
        <v>343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 t="s">
        <v>144</v>
      </c>
      <c r="AH71" s="1"/>
    </row>
    <row r="72" spans="1:34" s="19" customFormat="1" ht="16.5" thickBot="1">
      <c r="A72" s="18">
        <v>62</v>
      </c>
      <c r="B72" s="110" t="s">
        <v>38</v>
      </c>
      <c r="C72" s="111"/>
      <c r="D72" s="18">
        <f>D71+D70+D69+D68+D67+D66</f>
        <v>1595</v>
      </c>
      <c r="E72" s="18">
        <f>E71+E70+E69+E68+E67+E66</f>
        <v>7007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</row>
    <row r="73" spans="1:34" s="20" customFormat="1" ht="15" customHeight="1">
      <c r="A73" s="107">
        <v>10</v>
      </c>
      <c r="B73" s="112" t="s">
        <v>166</v>
      </c>
      <c r="C73" s="113"/>
      <c r="D73" s="107">
        <f>D72+D64+D58+D51+D44+D40+D33+D28+D23</f>
        <v>13899</v>
      </c>
      <c r="E73" s="107">
        <f>E72+E64+E58+E51+E44+E40+E33+E28+E23</f>
        <v>62327</v>
      </c>
      <c r="F73" s="107"/>
      <c r="G73" s="107">
        <f>G72+G64+G58+G51+G44+G40+G33+G28+G23</f>
        <v>13</v>
      </c>
      <c r="H73" s="107">
        <f t="shared" ref="H73:I73" si="13">H72+H64+H58+H51+H44+H40+H33+H28+H23</f>
        <v>111</v>
      </c>
      <c r="I73" s="107">
        <f t="shared" si="13"/>
        <v>15</v>
      </c>
      <c r="J73" s="107" t="s">
        <v>454</v>
      </c>
      <c r="K73" s="107"/>
      <c r="L73" s="107" t="s">
        <v>434</v>
      </c>
      <c r="M73" s="107"/>
      <c r="N73" s="107"/>
      <c r="O73" s="107">
        <f t="shared" ref="O73" si="14">O72+O64+O58+O51+O44+O40+O33+O28+O23</f>
        <v>268.89999999999998</v>
      </c>
      <c r="P73" s="107">
        <v>192.44</v>
      </c>
      <c r="Q73" s="107">
        <v>332.96</v>
      </c>
      <c r="R73" s="107">
        <f t="shared" ref="R73:S73" si="15">R72+R64+R58+R51+R44+R40+R33+R28+R23</f>
        <v>461</v>
      </c>
      <c r="S73" s="107">
        <f t="shared" si="15"/>
        <v>5</v>
      </c>
      <c r="T73" s="107">
        <f>T23+T28+T33+T40+T44+T51+T58+T64+T72</f>
        <v>237</v>
      </c>
      <c r="U73" s="107">
        <f>U23+U28+U33+U40+U44+U51+U58+U64+U72</f>
        <v>19</v>
      </c>
      <c r="V73" s="107">
        <f>V23+V28+V33+V44+V51+V58+V64+V72</f>
        <v>17</v>
      </c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</row>
    <row r="74" spans="1:34" s="20" customFormat="1">
      <c r="A74" s="108"/>
      <c r="B74" s="114"/>
      <c r="C74" s="115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</row>
    <row r="75" spans="1:34" s="20" customFormat="1">
      <c r="A75" s="108"/>
      <c r="B75" s="114"/>
      <c r="C75" s="115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</row>
    <row r="76" spans="1:34" s="20" customFormat="1" ht="15.75" thickBot="1">
      <c r="A76" s="109"/>
      <c r="B76" s="116"/>
      <c r="C76" s="117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</row>
    <row r="77" spans="1:34" ht="15.75" thickBot="1">
      <c r="A77" s="1"/>
      <c r="B77" s="142"/>
      <c r="C77" s="14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8.75">
      <c r="B78" s="23"/>
      <c r="C78" s="23"/>
      <c r="D78" s="23"/>
      <c r="E78" s="23"/>
      <c r="F78" s="23"/>
      <c r="G78" s="23" t="s">
        <v>161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1"/>
    </row>
    <row r="79" spans="1:34" ht="18.75">
      <c r="B79" s="23" t="s">
        <v>433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1"/>
    </row>
    <row r="80" spans="1:34" ht="18.75">
      <c r="B80" s="23"/>
      <c r="C80" s="23"/>
      <c r="D80" s="23"/>
      <c r="E80" s="23"/>
      <c r="F80" s="23"/>
      <c r="G80" s="70" t="s">
        <v>430</v>
      </c>
      <c r="H80" s="68"/>
      <c r="I80" s="68"/>
      <c r="J80" s="23"/>
      <c r="K80" s="23"/>
      <c r="L80" s="23"/>
      <c r="M80" s="23"/>
      <c r="N80" s="23"/>
      <c r="O80" s="23"/>
      <c r="P80" s="23"/>
      <c r="Q80" s="23"/>
      <c r="R80" s="23"/>
      <c r="S80" s="21"/>
    </row>
    <row r="81" spans="1:34" hidden="1"/>
    <row r="82" spans="1:34" ht="1.5" customHeight="1" thickBot="1"/>
    <row r="83" spans="1:34" ht="15.75" hidden="1" thickBot="1"/>
    <row r="84" spans="1:34" ht="15.75" hidden="1" thickBot="1"/>
    <row r="85" spans="1:34" ht="15.75" hidden="1" thickBot="1"/>
    <row r="86" spans="1:34" ht="28.5" customHeight="1" thickBot="1">
      <c r="A86" s="81" t="s">
        <v>0</v>
      </c>
      <c r="B86" s="83" t="s">
        <v>1</v>
      </c>
      <c r="C86" s="84"/>
      <c r="D86" s="76" t="s">
        <v>2</v>
      </c>
      <c r="E86" s="76" t="s">
        <v>3</v>
      </c>
      <c r="F86" s="76" t="s">
        <v>4</v>
      </c>
      <c r="G86" s="76" t="s">
        <v>5</v>
      </c>
      <c r="H86" s="76" t="s">
        <v>8</v>
      </c>
      <c r="I86" s="78" t="s">
        <v>7</v>
      </c>
      <c r="J86" s="79"/>
      <c r="K86" s="80"/>
      <c r="L86" s="76" t="s">
        <v>11</v>
      </c>
      <c r="M86" s="76" t="s">
        <v>12</v>
      </c>
      <c r="N86" s="76" t="s">
        <v>13</v>
      </c>
      <c r="O86" s="78" t="s">
        <v>17</v>
      </c>
      <c r="P86" s="79"/>
      <c r="Q86" s="80"/>
      <c r="R86" s="76" t="s">
        <v>91</v>
      </c>
      <c r="S86" s="76" t="s">
        <v>92</v>
      </c>
      <c r="T86" s="76" t="s">
        <v>93</v>
      </c>
      <c r="U86" s="76" t="s">
        <v>94</v>
      </c>
      <c r="V86" s="105" t="s">
        <v>95</v>
      </c>
      <c r="W86" s="106"/>
      <c r="X86" s="106"/>
      <c r="Y86" s="106"/>
      <c r="Z86" s="106"/>
      <c r="AA86" s="78" t="s">
        <v>101</v>
      </c>
      <c r="AB86" s="79"/>
      <c r="AC86" s="80"/>
      <c r="AD86" s="76" t="s">
        <v>104</v>
      </c>
      <c r="AE86" s="76" t="s">
        <v>105</v>
      </c>
      <c r="AF86" s="76" t="s">
        <v>106</v>
      </c>
      <c r="AG86" s="78" t="s">
        <v>107</v>
      </c>
      <c r="AH86" s="80"/>
    </row>
    <row r="87" spans="1:34" ht="126.75" customHeight="1" thickBot="1">
      <c r="A87" s="82"/>
      <c r="B87" s="85"/>
      <c r="C87" s="86"/>
      <c r="D87" s="77"/>
      <c r="E87" s="77"/>
      <c r="F87" s="77"/>
      <c r="G87" s="77"/>
      <c r="H87" s="77"/>
      <c r="I87" s="3" t="s">
        <v>6</v>
      </c>
      <c r="J87" s="3" t="s">
        <v>9</v>
      </c>
      <c r="K87" s="3" t="s">
        <v>10</v>
      </c>
      <c r="L87" s="77"/>
      <c r="M87" s="77"/>
      <c r="N87" s="77"/>
      <c r="O87" s="4" t="s">
        <v>14</v>
      </c>
      <c r="P87" s="4" t="s">
        <v>15</v>
      </c>
      <c r="Q87" s="4" t="s">
        <v>16</v>
      </c>
      <c r="R87" s="77"/>
      <c r="S87" s="77"/>
      <c r="T87" s="77"/>
      <c r="U87" s="77"/>
      <c r="V87" s="16" t="s">
        <v>100</v>
      </c>
      <c r="W87" s="16" t="s">
        <v>96</v>
      </c>
      <c r="X87" s="16" t="s">
        <v>97</v>
      </c>
      <c r="Y87" s="16" t="s">
        <v>98</v>
      </c>
      <c r="Z87" s="16" t="s">
        <v>99</v>
      </c>
      <c r="AA87" s="3" t="s">
        <v>100</v>
      </c>
      <c r="AB87" s="3" t="s">
        <v>102</v>
      </c>
      <c r="AC87" s="3" t="s">
        <v>103</v>
      </c>
      <c r="AD87" s="77"/>
      <c r="AE87" s="77"/>
      <c r="AF87" s="77"/>
      <c r="AG87" s="17" t="s">
        <v>108</v>
      </c>
      <c r="AH87" s="17" t="s">
        <v>109</v>
      </c>
    </row>
    <row r="88" spans="1:34" ht="15.75" customHeight="1" thickBot="1">
      <c r="A88" s="2">
        <v>1</v>
      </c>
      <c r="B88" s="91">
        <v>2</v>
      </c>
      <c r="C88" s="92"/>
      <c r="D88" s="2">
        <v>3</v>
      </c>
      <c r="E88" s="2">
        <v>4</v>
      </c>
      <c r="F88" s="2">
        <v>5</v>
      </c>
      <c r="G88" s="2">
        <v>6</v>
      </c>
      <c r="H88" s="2">
        <v>7</v>
      </c>
      <c r="I88" s="2">
        <v>8</v>
      </c>
      <c r="J88" s="2">
        <v>9</v>
      </c>
      <c r="K88" s="2">
        <v>10</v>
      </c>
      <c r="L88" s="2">
        <v>11</v>
      </c>
      <c r="M88" s="2">
        <v>12</v>
      </c>
      <c r="N88" s="2">
        <v>13</v>
      </c>
      <c r="O88" s="2">
        <v>14</v>
      </c>
      <c r="P88" s="2">
        <v>15</v>
      </c>
      <c r="Q88" s="2">
        <v>16</v>
      </c>
      <c r="R88" s="2">
        <v>17</v>
      </c>
      <c r="S88" s="2">
        <v>18</v>
      </c>
      <c r="T88" s="2">
        <v>19</v>
      </c>
      <c r="U88" s="2">
        <v>20</v>
      </c>
      <c r="V88" s="2">
        <v>21</v>
      </c>
      <c r="W88" s="2">
        <v>22</v>
      </c>
      <c r="X88" s="2">
        <v>23</v>
      </c>
      <c r="Y88" s="2">
        <v>24</v>
      </c>
      <c r="Z88" s="2">
        <v>25</v>
      </c>
      <c r="AA88" s="2">
        <v>26</v>
      </c>
      <c r="AB88" s="2">
        <v>27</v>
      </c>
      <c r="AC88" s="2">
        <v>28</v>
      </c>
      <c r="AD88" s="2">
        <v>29</v>
      </c>
      <c r="AE88" s="2">
        <v>30</v>
      </c>
      <c r="AF88" s="2">
        <v>31</v>
      </c>
      <c r="AG88" s="2">
        <v>32</v>
      </c>
      <c r="AH88" s="2">
        <v>33</v>
      </c>
    </row>
    <row r="89" spans="1:34" ht="16.5" thickBot="1">
      <c r="A89" s="8">
        <v>1</v>
      </c>
      <c r="B89" s="93" t="s">
        <v>167</v>
      </c>
      <c r="C89" s="9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30.75" customHeight="1" thickBot="1">
      <c r="A90" s="5">
        <v>1</v>
      </c>
      <c r="B90" s="87" t="s">
        <v>168</v>
      </c>
      <c r="C90" s="88"/>
      <c r="D90" s="1">
        <v>499</v>
      </c>
      <c r="E90" s="1">
        <v>2887</v>
      </c>
      <c r="F90" s="1">
        <v>1982</v>
      </c>
      <c r="G90" s="1">
        <v>1</v>
      </c>
      <c r="H90" s="1">
        <v>12</v>
      </c>
      <c r="I90" s="1">
        <v>1</v>
      </c>
      <c r="J90" s="1">
        <v>2</v>
      </c>
      <c r="K90" s="1"/>
      <c r="L90" s="1"/>
      <c r="M90" s="1"/>
      <c r="N90" s="1" t="s">
        <v>144</v>
      </c>
      <c r="O90" s="1">
        <v>12.8</v>
      </c>
      <c r="P90" s="27" t="s">
        <v>183</v>
      </c>
      <c r="Q90" s="1" t="s">
        <v>182</v>
      </c>
      <c r="R90" s="1" t="s">
        <v>311</v>
      </c>
      <c r="S90" s="1" t="s">
        <v>132</v>
      </c>
      <c r="T90" s="1">
        <v>30</v>
      </c>
      <c r="U90" s="1"/>
      <c r="V90" s="1">
        <v>1</v>
      </c>
      <c r="W90" s="1" t="s">
        <v>312</v>
      </c>
      <c r="X90" s="1" t="s">
        <v>313</v>
      </c>
      <c r="Y90" s="1" t="s">
        <v>314</v>
      </c>
      <c r="Z90" s="1" t="s">
        <v>305</v>
      </c>
      <c r="AA90" s="1"/>
      <c r="AB90" s="1"/>
      <c r="AC90" s="1"/>
      <c r="AD90" s="1"/>
      <c r="AE90" s="1"/>
      <c r="AF90" s="1"/>
      <c r="AG90" s="1" t="s">
        <v>145</v>
      </c>
      <c r="AH90" s="1"/>
    </row>
    <row r="91" spans="1:34" ht="15.75" thickBot="1">
      <c r="A91" s="5">
        <v>2</v>
      </c>
      <c r="B91" s="87" t="s">
        <v>169</v>
      </c>
      <c r="C91" s="88"/>
      <c r="D91" s="1">
        <v>72</v>
      </c>
      <c r="E91" s="1">
        <v>437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 t="s">
        <v>144</v>
      </c>
      <c r="AH91" s="1"/>
    </row>
    <row r="92" spans="1:34" ht="15.75" customHeight="1" thickBot="1">
      <c r="A92" s="5">
        <v>3</v>
      </c>
      <c r="B92" s="87" t="s">
        <v>281</v>
      </c>
      <c r="C92" s="88"/>
      <c r="D92" s="1">
        <v>44</v>
      </c>
      <c r="E92" s="1">
        <v>283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 t="s">
        <v>144</v>
      </c>
      <c r="AH92" s="1"/>
    </row>
    <row r="93" spans="1:34" ht="15.75" thickBot="1">
      <c r="A93" s="5">
        <v>4</v>
      </c>
      <c r="B93" s="87" t="s">
        <v>171</v>
      </c>
      <c r="C93" s="88"/>
      <c r="D93" s="1">
        <v>56</v>
      </c>
      <c r="E93" s="1">
        <v>447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 t="s">
        <v>144</v>
      </c>
      <c r="AH93" s="1"/>
    </row>
    <row r="94" spans="1:34" ht="15.75" customHeight="1" thickBot="1">
      <c r="A94" s="5">
        <v>5</v>
      </c>
      <c r="B94" s="87" t="s">
        <v>451</v>
      </c>
      <c r="C94" s="88"/>
      <c r="D94" s="1">
        <v>64</v>
      </c>
      <c r="E94" s="1">
        <v>424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 t="s">
        <v>144</v>
      </c>
      <c r="AH94" s="1"/>
    </row>
    <row r="95" spans="1:34" ht="15.75" thickBot="1">
      <c r="A95" s="5">
        <v>6</v>
      </c>
      <c r="B95" s="87" t="s">
        <v>173</v>
      </c>
      <c r="C95" s="88"/>
      <c r="D95" s="1">
        <v>87</v>
      </c>
      <c r="E95" s="1">
        <v>579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 t="s">
        <v>144</v>
      </c>
      <c r="AH95" s="1"/>
    </row>
    <row r="96" spans="1:34" ht="15.75" customHeight="1" thickBot="1">
      <c r="A96" s="5">
        <v>7</v>
      </c>
      <c r="B96" s="87" t="s">
        <v>435</v>
      </c>
      <c r="C96" s="88"/>
      <c r="D96" s="1">
        <v>4</v>
      </c>
      <c r="E96" s="1">
        <v>20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 t="s">
        <v>144</v>
      </c>
      <c r="AH96" s="1"/>
    </row>
    <row r="97" spans="1:34" ht="15.75" thickBot="1">
      <c r="A97" s="5">
        <v>8</v>
      </c>
      <c r="B97" s="87" t="s">
        <v>175</v>
      </c>
      <c r="C97" s="88"/>
      <c r="D97" s="1">
        <v>42</v>
      </c>
      <c r="E97" s="1">
        <v>261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 t="s">
        <v>144</v>
      </c>
      <c r="AH97" s="1"/>
    </row>
    <row r="98" spans="1:34" ht="15.75" thickBot="1">
      <c r="A98" s="5">
        <v>9</v>
      </c>
      <c r="B98" s="87" t="s">
        <v>176</v>
      </c>
      <c r="C98" s="88"/>
      <c r="D98" s="1">
        <v>30</v>
      </c>
      <c r="E98" s="1">
        <v>220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 t="s">
        <v>144</v>
      </c>
      <c r="AH98" s="1"/>
    </row>
    <row r="99" spans="1:34" s="22" customFormat="1" ht="15.75" thickBot="1">
      <c r="A99" s="26">
        <v>10</v>
      </c>
      <c r="B99" s="118" t="s">
        <v>75</v>
      </c>
      <c r="C99" s="119"/>
      <c r="D99" s="24">
        <v>30</v>
      </c>
      <c r="E99" s="24">
        <v>195</v>
      </c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8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1" t="s">
        <v>144</v>
      </c>
      <c r="AH99" s="24"/>
    </row>
    <row r="100" spans="1:34" ht="22.5" customHeight="1" thickBot="1">
      <c r="A100" s="5">
        <v>11</v>
      </c>
      <c r="B100" s="118" t="s">
        <v>177</v>
      </c>
      <c r="C100" s="119"/>
      <c r="D100" s="1">
        <v>122</v>
      </c>
      <c r="E100" s="1">
        <v>580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 t="s">
        <v>144</v>
      </c>
      <c r="AH100" s="1"/>
    </row>
    <row r="101" spans="1:34" ht="15.75" thickBot="1">
      <c r="A101" s="5">
        <v>12</v>
      </c>
      <c r="B101" s="118" t="s">
        <v>178</v>
      </c>
      <c r="C101" s="119"/>
      <c r="D101" s="1">
        <v>410</v>
      </c>
      <c r="E101" s="1">
        <v>2164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 t="s">
        <v>144</v>
      </c>
      <c r="AH101" s="1"/>
    </row>
    <row r="102" spans="1:34" ht="15.75" thickBot="1">
      <c r="A102" s="5">
        <v>13</v>
      </c>
      <c r="B102" s="171" t="s">
        <v>436</v>
      </c>
      <c r="C102" s="119"/>
      <c r="D102" s="1">
        <v>488</v>
      </c>
      <c r="E102" s="1">
        <v>2935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 t="s">
        <v>144</v>
      </c>
      <c r="AH102" s="1"/>
    </row>
    <row r="103" spans="1:34" ht="15.75" thickBot="1">
      <c r="A103" s="5">
        <v>14</v>
      </c>
      <c r="B103" s="118" t="s">
        <v>180</v>
      </c>
      <c r="C103" s="119"/>
      <c r="D103" s="1">
        <v>98</v>
      </c>
      <c r="E103" s="1">
        <v>334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 t="s">
        <v>144</v>
      </c>
      <c r="AH103" s="1"/>
    </row>
    <row r="104" spans="1:34" s="15" customFormat="1" ht="15.75" thickBot="1">
      <c r="A104" s="7"/>
      <c r="B104" s="89" t="s">
        <v>181</v>
      </c>
      <c r="C104" s="90"/>
      <c r="D104" s="7">
        <f>D103+D102+D101+D100+D99+D98+D97+D96+D95+D94+D93+D92+D91+D90</f>
        <v>2046</v>
      </c>
      <c r="E104" s="7">
        <f t="shared" ref="E104:AH104" si="16">E103+E102+E101+E100+E99+E98+E97+E96+E95+E94+E93+E92+E91+E90</f>
        <v>11766</v>
      </c>
      <c r="F104" s="7"/>
      <c r="G104" s="7">
        <f t="shared" si="16"/>
        <v>1</v>
      </c>
      <c r="H104" s="7">
        <f t="shared" si="16"/>
        <v>12</v>
      </c>
      <c r="I104" s="7">
        <f t="shared" si="16"/>
        <v>1</v>
      </c>
      <c r="J104" s="7">
        <f t="shared" si="16"/>
        <v>2</v>
      </c>
      <c r="K104" s="7">
        <f t="shared" si="16"/>
        <v>0</v>
      </c>
      <c r="L104" s="7">
        <f t="shared" si="16"/>
        <v>0</v>
      </c>
      <c r="M104" s="7">
        <f t="shared" si="16"/>
        <v>0</v>
      </c>
      <c r="N104" s="7"/>
      <c r="O104" s="7">
        <f t="shared" si="16"/>
        <v>12.8</v>
      </c>
      <c r="P104" s="7" t="s">
        <v>183</v>
      </c>
      <c r="Q104" s="7" t="s">
        <v>182</v>
      </c>
      <c r="R104" s="7">
        <v>46</v>
      </c>
      <c r="S104" s="7"/>
      <c r="T104" s="7">
        <f t="shared" si="16"/>
        <v>30</v>
      </c>
      <c r="U104" s="7">
        <f t="shared" si="16"/>
        <v>0</v>
      </c>
      <c r="V104" s="7">
        <f t="shared" si="16"/>
        <v>1</v>
      </c>
      <c r="W104" s="7"/>
      <c r="X104" s="7"/>
      <c r="Y104" s="7"/>
      <c r="Z104" s="7"/>
      <c r="AA104" s="7">
        <f t="shared" si="16"/>
        <v>0</v>
      </c>
      <c r="AB104" s="7">
        <f t="shared" si="16"/>
        <v>0</v>
      </c>
      <c r="AC104" s="7">
        <f t="shared" si="16"/>
        <v>0</v>
      </c>
      <c r="AD104" s="7">
        <f t="shared" si="16"/>
        <v>0</v>
      </c>
      <c r="AE104" s="7">
        <f t="shared" si="16"/>
        <v>0</v>
      </c>
      <c r="AF104" s="7">
        <f t="shared" si="16"/>
        <v>0</v>
      </c>
      <c r="AG104" s="7"/>
      <c r="AH104" s="7">
        <f t="shared" si="16"/>
        <v>0</v>
      </c>
    </row>
    <row r="105" spans="1:34" ht="16.5" thickBot="1">
      <c r="A105" s="8">
        <v>2</v>
      </c>
      <c r="B105" s="93" t="s">
        <v>184</v>
      </c>
      <c r="C105" s="9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30.75" thickBot="1">
      <c r="A106" s="5">
        <v>1</v>
      </c>
      <c r="B106" s="101" t="s">
        <v>185</v>
      </c>
      <c r="C106" s="102"/>
      <c r="D106" s="1">
        <v>457</v>
      </c>
      <c r="E106" s="1">
        <v>2319</v>
      </c>
      <c r="F106" s="1">
        <v>2005</v>
      </c>
      <c r="G106" s="1">
        <v>4</v>
      </c>
      <c r="H106" s="1"/>
      <c r="I106" s="1">
        <v>1</v>
      </c>
      <c r="J106" s="1" t="s">
        <v>191</v>
      </c>
      <c r="K106" s="1" t="s">
        <v>192</v>
      </c>
      <c r="L106" s="1" t="s">
        <v>44</v>
      </c>
      <c r="M106" s="1" t="s">
        <v>45</v>
      </c>
      <c r="N106" s="1" t="s">
        <v>57</v>
      </c>
      <c r="O106" s="1">
        <v>26.7</v>
      </c>
      <c r="P106" s="1" t="s">
        <v>193</v>
      </c>
      <c r="Q106" s="1" t="s">
        <v>194</v>
      </c>
      <c r="R106" s="1" t="s">
        <v>315</v>
      </c>
      <c r="S106" s="1"/>
      <c r="T106" s="1">
        <v>29</v>
      </c>
      <c r="U106" s="1"/>
      <c r="V106" s="1">
        <v>1</v>
      </c>
      <c r="W106" s="1" t="s">
        <v>312</v>
      </c>
      <c r="X106" s="1" t="s">
        <v>316</v>
      </c>
      <c r="Y106" s="1" t="s">
        <v>314</v>
      </c>
      <c r="Z106" s="1" t="s">
        <v>57</v>
      </c>
      <c r="AA106" s="1"/>
      <c r="AB106" s="1"/>
      <c r="AC106" s="1"/>
      <c r="AD106" s="1" t="s">
        <v>125</v>
      </c>
      <c r="AE106" s="1"/>
      <c r="AF106" s="1"/>
      <c r="AG106" s="1"/>
      <c r="AH106" s="1"/>
    </row>
    <row r="107" spans="1:34" ht="15.75" thickBot="1">
      <c r="A107" s="5">
        <v>2</v>
      </c>
      <c r="B107" s="101" t="s">
        <v>186</v>
      </c>
      <c r="C107" s="102"/>
      <c r="D107" s="1">
        <v>148</v>
      </c>
      <c r="E107" s="1">
        <v>807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 t="s">
        <v>125</v>
      </c>
      <c r="AE107" s="1"/>
      <c r="AF107" s="1"/>
      <c r="AG107" s="1"/>
      <c r="AH107" s="1"/>
    </row>
    <row r="108" spans="1:34" ht="15.75" thickBot="1">
      <c r="A108" s="5">
        <v>3</v>
      </c>
      <c r="B108" s="101" t="s">
        <v>187</v>
      </c>
      <c r="C108" s="102"/>
      <c r="D108" s="1">
        <v>147</v>
      </c>
      <c r="E108" s="1">
        <v>802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s="29" customFormat="1" ht="15.75" thickBot="1">
      <c r="A109" s="5">
        <v>4</v>
      </c>
      <c r="B109" s="120" t="s">
        <v>188</v>
      </c>
      <c r="C109" s="121"/>
      <c r="D109" s="49">
        <v>88</v>
      </c>
      <c r="E109" s="49">
        <v>425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</row>
    <row r="110" spans="1:34" ht="16.5" thickBot="1">
      <c r="A110" s="5">
        <v>5</v>
      </c>
      <c r="B110" s="122" t="s">
        <v>189</v>
      </c>
      <c r="C110" s="123"/>
      <c r="D110" s="1">
        <v>344</v>
      </c>
      <c r="E110" s="1">
        <v>1728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 t="s">
        <v>125</v>
      </c>
      <c r="AE110" s="1"/>
      <c r="AF110" s="1"/>
      <c r="AG110" s="1" t="s">
        <v>132</v>
      </c>
      <c r="AH110" s="1"/>
    </row>
    <row r="111" spans="1:34" ht="15.75" thickBot="1">
      <c r="A111" s="5">
        <v>6</v>
      </c>
      <c r="B111" s="101" t="s">
        <v>190</v>
      </c>
      <c r="C111" s="102"/>
      <c r="D111" s="1">
        <v>108</v>
      </c>
      <c r="E111" s="1">
        <v>640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 t="s">
        <v>125</v>
      </c>
      <c r="AE111" s="1"/>
      <c r="AF111" s="1"/>
      <c r="AG111" s="1" t="s">
        <v>144</v>
      </c>
      <c r="AH111" s="1"/>
    </row>
    <row r="112" spans="1:34" ht="24" customHeight="1" thickBot="1">
      <c r="A112" s="30"/>
      <c r="B112" s="89" t="s">
        <v>181</v>
      </c>
      <c r="C112" s="90"/>
      <c r="D112" s="6">
        <f>D111+D110+D109+D108+D107+D106</f>
        <v>1292</v>
      </c>
      <c r="E112" s="6">
        <f t="shared" ref="E112:AH112" si="17">E111+E110+E109+E108+E107+E106</f>
        <v>6721</v>
      </c>
      <c r="F112" s="6"/>
      <c r="G112" s="6">
        <f t="shared" si="17"/>
        <v>4</v>
      </c>
      <c r="H112" s="6">
        <f t="shared" si="17"/>
        <v>0</v>
      </c>
      <c r="I112" s="6">
        <f t="shared" si="17"/>
        <v>1</v>
      </c>
      <c r="J112" s="6"/>
      <c r="K112" s="6"/>
      <c r="L112" s="6"/>
      <c r="M112" s="6"/>
      <c r="N112" s="6"/>
      <c r="O112" s="6">
        <f t="shared" si="17"/>
        <v>26.7</v>
      </c>
      <c r="P112" s="6" t="s">
        <v>193</v>
      </c>
      <c r="Q112" s="6" t="s">
        <v>194</v>
      </c>
      <c r="R112" s="6">
        <v>121</v>
      </c>
      <c r="S112" s="6">
        <f t="shared" si="17"/>
        <v>0</v>
      </c>
      <c r="T112" s="6">
        <f t="shared" si="17"/>
        <v>29</v>
      </c>
      <c r="U112" s="6">
        <f t="shared" si="17"/>
        <v>0</v>
      </c>
      <c r="V112" s="6">
        <f t="shared" si="17"/>
        <v>1</v>
      </c>
      <c r="W112" s="6"/>
      <c r="X112" s="6"/>
      <c r="Y112" s="6"/>
      <c r="Z112" s="6"/>
      <c r="AA112" s="6">
        <f t="shared" si="17"/>
        <v>0</v>
      </c>
      <c r="AB112" s="6">
        <f t="shared" si="17"/>
        <v>0</v>
      </c>
      <c r="AC112" s="6">
        <f t="shared" si="17"/>
        <v>0</v>
      </c>
      <c r="AD112" s="6"/>
      <c r="AE112" s="6">
        <f t="shared" si="17"/>
        <v>0</v>
      </c>
      <c r="AF112" s="6">
        <f t="shared" si="17"/>
        <v>0</v>
      </c>
      <c r="AG112" s="6"/>
      <c r="AH112" s="6">
        <f t="shared" si="17"/>
        <v>0</v>
      </c>
    </row>
    <row r="113" spans="1:34" ht="21.75" customHeight="1" thickBot="1">
      <c r="A113" s="31">
        <v>3</v>
      </c>
      <c r="B113" s="126" t="s">
        <v>195</v>
      </c>
      <c r="C113" s="12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thickBot="1">
      <c r="A114" s="5">
        <v>1</v>
      </c>
      <c r="B114" s="101" t="s">
        <v>196</v>
      </c>
      <c r="C114" s="102"/>
      <c r="D114" s="1">
        <v>172</v>
      </c>
      <c r="E114" s="1">
        <v>1032</v>
      </c>
      <c r="F114" s="1"/>
      <c r="G114" s="1"/>
      <c r="H114" s="1"/>
      <c r="I114" s="1"/>
      <c r="J114" s="1"/>
      <c r="K114" s="1"/>
      <c r="L114" s="1"/>
      <c r="M114" s="1"/>
      <c r="N114" s="1"/>
      <c r="O114" s="1">
        <v>4.5999999999999996</v>
      </c>
      <c r="P114" s="1">
        <v>1.1000000000000001</v>
      </c>
      <c r="Q114" s="1" t="s">
        <v>197</v>
      </c>
      <c r="R114" s="1">
        <v>11</v>
      </c>
      <c r="S114" s="1"/>
      <c r="T114" s="1">
        <v>1</v>
      </c>
      <c r="U114" s="1"/>
      <c r="V114" s="1"/>
      <c r="W114" s="1"/>
      <c r="X114" s="1"/>
      <c r="Y114" s="1"/>
      <c r="Z114" s="1"/>
      <c r="AA114" s="1"/>
      <c r="AB114" s="1"/>
      <c r="AC114" s="1"/>
      <c r="AD114" s="1" t="s">
        <v>125</v>
      </c>
      <c r="AE114" s="1"/>
      <c r="AF114" s="1"/>
      <c r="AG114" s="1" t="s">
        <v>153</v>
      </c>
      <c r="AH114" s="1"/>
    </row>
    <row r="115" spans="1:34" ht="15.75" thickBot="1">
      <c r="A115" s="5">
        <v>2</v>
      </c>
      <c r="B115" s="101" t="s">
        <v>198</v>
      </c>
      <c r="C115" s="102"/>
      <c r="D115" s="1">
        <v>123</v>
      </c>
      <c r="E115" s="1">
        <v>779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 t="s">
        <v>144</v>
      </c>
      <c r="AH115" s="1"/>
    </row>
    <row r="116" spans="1:34" s="29" customFormat="1" ht="30.75" thickBot="1">
      <c r="A116" s="5">
        <v>3</v>
      </c>
      <c r="B116" s="101" t="s">
        <v>199</v>
      </c>
      <c r="C116" s="102"/>
      <c r="D116" s="33">
        <v>171</v>
      </c>
      <c r="E116" s="33">
        <v>1079</v>
      </c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25">
        <v>10</v>
      </c>
      <c r="S116" s="25"/>
      <c r="T116" s="25">
        <v>1</v>
      </c>
      <c r="U116" s="25"/>
      <c r="V116" s="25">
        <v>1</v>
      </c>
      <c r="W116" s="25" t="s">
        <v>312</v>
      </c>
      <c r="X116" s="25" t="s">
        <v>313</v>
      </c>
      <c r="Y116" s="25" t="s">
        <v>314</v>
      </c>
      <c r="Z116" s="25" t="s">
        <v>305</v>
      </c>
      <c r="AA116" s="25"/>
      <c r="AB116" s="25"/>
      <c r="AC116" s="25"/>
      <c r="AD116" s="25" t="s">
        <v>125</v>
      </c>
      <c r="AE116" s="25"/>
      <c r="AF116" s="25"/>
      <c r="AG116" s="25" t="s">
        <v>132</v>
      </c>
      <c r="AH116" s="25"/>
    </row>
    <row r="117" spans="1:34" ht="16.5" thickBot="1">
      <c r="A117" s="5">
        <v>4</v>
      </c>
      <c r="B117" s="132" t="s">
        <v>200</v>
      </c>
      <c r="C117" s="133"/>
      <c r="D117" s="1">
        <v>169</v>
      </c>
      <c r="E117" s="1">
        <v>927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 t="s">
        <v>125</v>
      </c>
      <c r="AE117" s="1"/>
      <c r="AF117" s="1"/>
      <c r="AG117" s="1" t="s">
        <v>132</v>
      </c>
      <c r="AH117" s="1"/>
    </row>
    <row r="118" spans="1:34" ht="15.75" thickBot="1">
      <c r="A118" s="5">
        <v>5</v>
      </c>
      <c r="B118" s="87" t="s">
        <v>201</v>
      </c>
      <c r="C118" s="88"/>
      <c r="D118" s="1">
        <v>182</v>
      </c>
      <c r="E118" s="1">
        <v>864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2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 t="s">
        <v>132</v>
      </c>
      <c r="AH118" s="1"/>
    </row>
    <row r="119" spans="1:34" ht="15.75" thickBot="1">
      <c r="A119" s="5">
        <v>6</v>
      </c>
      <c r="B119" s="87" t="s">
        <v>202</v>
      </c>
      <c r="C119" s="88"/>
      <c r="D119" s="1">
        <v>65</v>
      </c>
      <c r="E119" s="1">
        <v>369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>
        <v>11</v>
      </c>
      <c r="S119" s="1"/>
      <c r="T119" s="1">
        <v>2</v>
      </c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 t="s">
        <v>144</v>
      </c>
      <c r="AH119" s="1"/>
    </row>
    <row r="120" spans="1:34" s="38" customFormat="1" ht="16.5" thickBot="1">
      <c r="A120" s="34">
        <v>7</v>
      </c>
      <c r="B120" s="128" t="s">
        <v>203</v>
      </c>
      <c r="C120" s="129"/>
      <c r="D120" s="35">
        <v>231</v>
      </c>
      <c r="E120" s="35">
        <v>1272</v>
      </c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6"/>
      <c r="Q120" s="35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 t="s">
        <v>125</v>
      </c>
      <c r="AE120" s="37"/>
      <c r="AF120" s="37"/>
      <c r="AG120" s="1" t="s">
        <v>132</v>
      </c>
      <c r="AH120" s="37"/>
    </row>
    <row r="121" spans="1:34" ht="15.75" thickBot="1">
      <c r="A121" s="5">
        <v>8</v>
      </c>
      <c r="B121" s="130" t="s">
        <v>204</v>
      </c>
      <c r="C121" s="131"/>
      <c r="D121" s="1">
        <v>310</v>
      </c>
      <c r="E121" s="1">
        <v>1916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 t="s">
        <v>144</v>
      </c>
      <c r="AH121" s="1"/>
    </row>
    <row r="122" spans="1:34" ht="18.75" customHeight="1" thickBot="1">
      <c r="A122" s="5">
        <v>9</v>
      </c>
      <c r="B122" s="87" t="s">
        <v>205</v>
      </c>
      <c r="C122" s="88"/>
      <c r="D122" s="1">
        <v>34</v>
      </c>
      <c r="E122" s="1">
        <v>146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 t="s">
        <v>144</v>
      </c>
      <c r="AH122" s="1"/>
    </row>
    <row r="123" spans="1:34" ht="15.75" thickBot="1">
      <c r="A123" s="5">
        <v>10</v>
      </c>
      <c r="B123" s="87" t="s">
        <v>206</v>
      </c>
      <c r="C123" s="88"/>
      <c r="D123" s="1">
        <v>153</v>
      </c>
      <c r="E123" s="1">
        <v>877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2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 t="s">
        <v>125</v>
      </c>
      <c r="AE123" s="1"/>
      <c r="AF123" s="1"/>
      <c r="AG123" s="1" t="s">
        <v>144</v>
      </c>
      <c r="AH123" s="1"/>
    </row>
    <row r="124" spans="1:34" ht="15.75" thickBot="1">
      <c r="A124" s="5">
        <v>11</v>
      </c>
      <c r="B124" s="87" t="s">
        <v>207</v>
      </c>
      <c r="C124" s="88"/>
      <c r="D124" s="1">
        <v>116</v>
      </c>
      <c r="E124" s="1">
        <v>648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 t="s">
        <v>144</v>
      </c>
      <c r="AH124" s="1"/>
    </row>
    <row r="125" spans="1:34" s="15" customFormat="1" ht="16.5" thickBot="1">
      <c r="A125" s="11"/>
      <c r="B125" s="103" t="s">
        <v>181</v>
      </c>
      <c r="C125" s="104"/>
      <c r="D125" s="11">
        <f>D124+D123+D122+D121+D120+D119+D118+D117+D116+D115+D114</f>
        <v>1726</v>
      </c>
      <c r="E125" s="11">
        <f t="shared" ref="E125:AH125" si="18">E124+E123+E122+E121+E120+E119+E118+E117+E116+E115+E114</f>
        <v>9909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>
        <f t="shared" si="18"/>
        <v>4.5999999999999996</v>
      </c>
      <c r="P125" s="11">
        <f t="shared" si="18"/>
        <v>1.1000000000000001</v>
      </c>
      <c r="Q125" s="11" t="s">
        <v>197</v>
      </c>
      <c r="R125" s="11">
        <f t="shared" si="18"/>
        <v>32</v>
      </c>
      <c r="S125" s="11">
        <f t="shared" si="18"/>
        <v>0</v>
      </c>
      <c r="T125" s="11">
        <f t="shared" si="18"/>
        <v>4</v>
      </c>
      <c r="U125" s="11">
        <f t="shared" si="18"/>
        <v>0</v>
      </c>
      <c r="V125" s="11">
        <f t="shared" si="18"/>
        <v>1</v>
      </c>
      <c r="W125" s="11"/>
      <c r="X125" s="11"/>
      <c r="Y125" s="11" t="s">
        <v>314</v>
      </c>
      <c r="Z125" s="11"/>
      <c r="AA125" s="11">
        <f t="shared" si="18"/>
        <v>0</v>
      </c>
      <c r="AB125" s="11">
        <f t="shared" si="18"/>
        <v>0</v>
      </c>
      <c r="AC125" s="11">
        <f t="shared" si="18"/>
        <v>0</v>
      </c>
      <c r="AD125" s="11" t="e">
        <f t="shared" si="18"/>
        <v>#VALUE!</v>
      </c>
      <c r="AE125" s="11">
        <f t="shared" si="18"/>
        <v>0</v>
      </c>
      <c r="AF125" s="11">
        <f t="shared" si="18"/>
        <v>0</v>
      </c>
      <c r="AG125" s="11"/>
      <c r="AH125" s="11">
        <f t="shared" si="18"/>
        <v>0</v>
      </c>
    </row>
    <row r="126" spans="1:34" ht="16.5" thickBot="1">
      <c r="A126" s="8">
        <v>4</v>
      </c>
      <c r="B126" s="93" t="s">
        <v>208</v>
      </c>
      <c r="C126" s="9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30.75" thickBot="1">
      <c r="A127" s="5">
        <v>1</v>
      </c>
      <c r="B127" s="87" t="s">
        <v>209</v>
      </c>
      <c r="C127" s="88"/>
      <c r="D127" s="1">
        <v>500</v>
      </c>
      <c r="E127" s="1">
        <v>2779</v>
      </c>
      <c r="F127" s="1">
        <v>1975</v>
      </c>
      <c r="G127" s="1">
        <v>5</v>
      </c>
      <c r="H127" s="1">
        <v>27</v>
      </c>
      <c r="I127" s="1">
        <v>1</v>
      </c>
      <c r="J127" s="1" t="s">
        <v>191</v>
      </c>
      <c r="K127" s="1" t="s">
        <v>216</v>
      </c>
      <c r="L127" s="1" t="s">
        <v>22</v>
      </c>
      <c r="M127" s="1" t="s">
        <v>45</v>
      </c>
      <c r="N127" s="1" t="s">
        <v>144</v>
      </c>
      <c r="O127" s="1">
        <v>22</v>
      </c>
      <c r="P127" s="12" t="s">
        <v>217</v>
      </c>
      <c r="Q127" s="1" t="s">
        <v>218</v>
      </c>
      <c r="R127" s="1" t="s">
        <v>317</v>
      </c>
      <c r="S127" s="1" t="s">
        <v>132</v>
      </c>
      <c r="T127" s="1">
        <v>35</v>
      </c>
      <c r="U127" s="1">
        <v>3</v>
      </c>
      <c r="V127" s="1">
        <v>2</v>
      </c>
      <c r="W127" s="1"/>
      <c r="X127" s="1"/>
      <c r="Y127" s="1" t="s">
        <v>148</v>
      </c>
      <c r="Z127" s="1" t="s">
        <v>319</v>
      </c>
      <c r="AA127" s="1"/>
      <c r="AB127" s="1"/>
      <c r="AC127" s="1"/>
      <c r="AD127" s="1"/>
      <c r="AE127" s="1" t="s">
        <v>318</v>
      </c>
      <c r="AF127" s="1" t="s">
        <v>144</v>
      </c>
      <c r="AG127" s="1" t="s">
        <v>145</v>
      </c>
      <c r="AH127" s="1"/>
    </row>
    <row r="128" spans="1:34" ht="15.75" thickBot="1">
      <c r="A128" s="5">
        <v>2</v>
      </c>
      <c r="B128" s="87" t="s">
        <v>210</v>
      </c>
      <c r="C128" s="88"/>
      <c r="D128" s="1">
        <v>203</v>
      </c>
      <c r="E128" s="1">
        <v>1011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2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 t="s">
        <v>144</v>
      </c>
      <c r="AH128" s="1"/>
    </row>
    <row r="129" spans="1:34" ht="15.75" thickBot="1">
      <c r="A129" s="5">
        <v>3</v>
      </c>
      <c r="B129" s="87" t="s">
        <v>211</v>
      </c>
      <c r="C129" s="88"/>
      <c r="D129" s="1">
        <v>113</v>
      </c>
      <c r="E129" s="1">
        <v>562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 t="s">
        <v>144</v>
      </c>
      <c r="AH129" s="1"/>
    </row>
    <row r="130" spans="1:34" ht="15.75" thickBot="1">
      <c r="A130" s="5">
        <v>4</v>
      </c>
      <c r="B130" s="87" t="s">
        <v>212</v>
      </c>
      <c r="C130" s="88"/>
      <c r="D130" s="1">
        <v>182</v>
      </c>
      <c r="E130" s="1">
        <v>1003</v>
      </c>
      <c r="F130" s="1"/>
      <c r="G130" s="1"/>
      <c r="H130" s="1"/>
      <c r="I130" s="1"/>
      <c r="J130" s="1"/>
      <c r="K130" s="1"/>
      <c r="L130" s="1"/>
      <c r="M130" s="1"/>
      <c r="N130" s="1"/>
      <c r="O130" s="12"/>
      <c r="P130" s="12"/>
      <c r="Q130" s="12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 t="s">
        <v>144</v>
      </c>
      <c r="AH130" s="1"/>
    </row>
    <row r="131" spans="1:34" ht="15.75" thickBot="1">
      <c r="A131" s="5">
        <v>5</v>
      </c>
      <c r="B131" s="87" t="s">
        <v>33</v>
      </c>
      <c r="C131" s="88"/>
      <c r="D131" s="1">
        <v>171</v>
      </c>
      <c r="E131" s="1">
        <v>699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 t="s">
        <v>144</v>
      </c>
      <c r="AH131" s="1"/>
    </row>
    <row r="132" spans="1:34" s="38" customFormat="1" ht="16.5" thickBot="1">
      <c r="A132" s="34">
        <v>6</v>
      </c>
      <c r="B132" s="87" t="s">
        <v>213</v>
      </c>
      <c r="C132" s="88"/>
      <c r="D132" s="39">
        <v>371</v>
      </c>
      <c r="E132" s="39">
        <v>1774</v>
      </c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1" t="s">
        <v>144</v>
      </c>
      <c r="AH132" s="37"/>
    </row>
    <row r="133" spans="1:34" ht="16.5" thickBot="1">
      <c r="A133" s="5">
        <v>7</v>
      </c>
      <c r="B133" s="132" t="s">
        <v>214</v>
      </c>
      <c r="C133" s="134"/>
      <c r="D133" s="1">
        <v>509</v>
      </c>
      <c r="E133" s="1">
        <v>2718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 t="s">
        <v>144</v>
      </c>
      <c r="AH133" s="1"/>
    </row>
    <row r="134" spans="1:34" ht="15.75" thickBot="1">
      <c r="A134" s="5">
        <v>8</v>
      </c>
      <c r="B134" s="87" t="s">
        <v>215</v>
      </c>
      <c r="C134" s="88"/>
      <c r="D134" s="1">
        <v>94</v>
      </c>
      <c r="E134" s="1">
        <v>458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 t="s">
        <v>144</v>
      </c>
      <c r="AH134" s="1"/>
    </row>
    <row r="135" spans="1:34" s="19" customFormat="1" ht="16.5" thickBot="1">
      <c r="A135" s="40"/>
      <c r="B135" s="110" t="s">
        <v>181</v>
      </c>
      <c r="C135" s="111"/>
      <c r="D135" s="18">
        <f>D134+D133+D132+D131+D130+D129+D128+D127</f>
        <v>2143</v>
      </c>
      <c r="E135" s="18">
        <f t="shared" ref="E135:AH135" si="19">E134+E133+E132+E131+E130+E129+E128+E127</f>
        <v>11004</v>
      </c>
      <c r="F135" s="18"/>
      <c r="G135" s="18">
        <f t="shared" si="19"/>
        <v>5</v>
      </c>
      <c r="H135" s="18">
        <f t="shared" si="19"/>
        <v>27</v>
      </c>
      <c r="I135" s="18">
        <f t="shared" si="19"/>
        <v>1</v>
      </c>
      <c r="J135" s="18"/>
      <c r="K135" s="18"/>
      <c r="L135" s="18"/>
      <c r="M135" s="18"/>
      <c r="N135" s="18"/>
      <c r="O135" s="18">
        <f t="shared" si="19"/>
        <v>22</v>
      </c>
      <c r="P135" s="18"/>
      <c r="Q135" s="18"/>
      <c r="R135" s="18">
        <v>68</v>
      </c>
      <c r="S135" s="18"/>
      <c r="T135" s="18">
        <f t="shared" si="19"/>
        <v>35</v>
      </c>
      <c r="U135" s="18">
        <f t="shared" si="19"/>
        <v>3</v>
      </c>
      <c r="V135" s="18">
        <f t="shared" si="19"/>
        <v>2</v>
      </c>
      <c r="W135" s="18">
        <f t="shared" si="19"/>
        <v>0</v>
      </c>
      <c r="X135" s="18">
        <f t="shared" si="19"/>
        <v>0</v>
      </c>
      <c r="Y135" s="18"/>
      <c r="Z135" s="18"/>
      <c r="AA135" s="18">
        <f t="shared" si="19"/>
        <v>0</v>
      </c>
      <c r="AB135" s="18">
        <f t="shared" si="19"/>
        <v>0</v>
      </c>
      <c r="AC135" s="18">
        <f t="shared" si="19"/>
        <v>0</v>
      </c>
      <c r="AD135" s="18">
        <f t="shared" si="19"/>
        <v>0</v>
      </c>
      <c r="AE135" s="18"/>
      <c r="AF135" s="18"/>
      <c r="AG135" s="18"/>
      <c r="AH135" s="18">
        <f t="shared" si="19"/>
        <v>0</v>
      </c>
    </row>
    <row r="136" spans="1:34" ht="16.5" thickBot="1">
      <c r="A136" s="31">
        <v>5</v>
      </c>
      <c r="B136" s="137" t="s">
        <v>219</v>
      </c>
      <c r="C136" s="13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30.75" thickBot="1">
      <c r="A137" s="5">
        <v>1</v>
      </c>
      <c r="B137" s="87" t="s">
        <v>220</v>
      </c>
      <c r="C137" s="88"/>
      <c r="D137" s="1">
        <v>270</v>
      </c>
      <c r="E137" s="1">
        <v>1279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2"/>
      <c r="R137" s="1" t="s">
        <v>320</v>
      </c>
      <c r="S137" s="1"/>
      <c r="T137" s="1">
        <v>2</v>
      </c>
      <c r="U137" s="1"/>
      <c r="V137" s="1">
        <v>1</v>
      </c>
      <c r="W137" s="1" t="s">
        <v>312</v>
      </c>
      <c r="X137" s="1" t="s">
        <v>321</v>
      </c>
      <c r="Y137" s="1" t="s">
        <v>322</v>
      </c>
      <c r="Z137" s="1" t="s">
        <v>319</v>
      </c>
      <c r="AA137" s="1"/>
      <c r="AB137" s="1"/>
      <c r="AC137" s="1"/>
      <c r="AD137" s="1"/>
      <c r="AE137" s="1"/>
      <c r="AF137" s="1"/>
      <c r="AG137" s="1" t="s">
        <v>145</v>
      </c>
      <c r="AH137" s="1"/>
    </row>
    <row r="138" spans="1:34" s="41" customFormat="1" ht="32.25" thickBot="1">
      <c r="A138" s="42">
        <v>2</v>
      </c>
      <c r="B138" s="139" t="s">
        <v>221</v>
      </c>
      <c r="C138" s="140"/>
      <c r="D138" s="33">
        <v>141</v>
      </c>
      <c r="E138" s="33">
        <v>684</v>
      </c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 t="s">
        <v>323</v>
      </c>
      <c r="S138" s="33"/>
      <c r="T138" s="33">
        <v>12</v>
      </c>
      <c r="U138" s="33"/>
      <c r="V138" s="33">
        <v>2</v>
      </c>
      <c r="W138" s="1" t="s">
        <v>312</v>
      </c>
      <c r="X138" s="1" t="s">
        <v>321</v>
      </c>
      <c r="Y138" s="33" t="s">
        <v>324</v>
      </c>
      <c r="Z138" s="1" t="s">
        <v>319</v>
      </c>
      <c r="AA138" s="33"/>
      <c r="AB138" s="33"/>
      <c r="AC138" s="33"/>
      <c r="AD138" s="33"/>
      <c r="AE138" s="33"/>
      <c r="AF138" s="33"/>
      <c r="AG138" s="33" t="s">
        <v>145</v>
      </c>
      <c r="AH138" s="33"/>
    </row>
    <row r="139" spans="1:34" ht="15.75" thickBot="1">
      <c r="A139" s="5">
        <v>3</v>
      </c>
      <c r="B139" s="130" t="s">
        <v>222</v>
      </c>
      <c r="C139" s="141"/>
      <c r="D139" s="1">
        <v>214</v>
      </c>
      <c r="E139" s="1">
        <v>1100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 t="s">
        <v>144</v>
      </c>
      <c r="AH139" s="1"/>
    </row>
    <row r="140" spans="1:34" ht="16.5" thickBot="1">
      <c r="A140" s="42">
        <v>4</v>
      </c>
      <c r="B140" s="87" t="s">
        <v>223</v>
      </c>
      <c r="C140" s="88"/>
      <c r="D140" s="1">
        <v>72</v>
      </c>
      <c r="E140" s="1">
        <v>335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 t="s">
        <v>144</v>
      </c>
      <c r="AH140" s="1"/>
    </row>
    <row r="141" spans="1:34" ht="15.75" thickBot="1">
      <c r="A141" s="5">
        <v>5</v>
      </c>
      <c r="B141" s="87" t="s">
        <v>224</v>
      </c>
      <c r="C141" s="88"/>
      <c r="D141" s="1">
        <v>114</v>
      </c>
      <c r="E141" s="1">
        <v>460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 t="s">
        <v>144</v>
      </c>
      <c r="AH141" s="1"/>
    </row>
    <row r="142" spans="1:34" ht="16.5" thickBot="1">
      <c r="A142" s="42">
        <v>6</v>
      </c>
      <c r="B142" s="87" t="s">
        <v>225</v>
      </c>
      <c r="C142" s="88"/>
      <c r="D142" s="1">
        <v>212</v>
      </c>
      <c r="E142" s="1">
        <v>932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 t="s">
        <v>144</v>
      </c>
      <c r="AH142" s="1"/>
    </row>
    <row r="143" spans="1:34" ht="15.75" thickBot="1">
      <c r="A143" s="5">
        <v>7</v>
      </c>
      <c r="B143" s="87" t="s">
        <v>448</v>
      </c>
      <c r="C143" s="88"/>
      <c r="D143" s="1">
        <v>25</v>
      </c>
      <c r="E143" s="1">
        <v>117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 t="s">
        <v>144</v>
      </c>
      <c r="AH143" s="1"/>
    </row>
    <row r="144" spans="1:34" ht="16.5" thickBot="1">
      <c r="A144" s="42">
        <v>8</v>
      </c>
      <c r="B144" s="87" t="s">
        <v>227</v>
      </c>
      <c r="C144" s="88"/>
      <c r="D144" s="1">
        <v>96</v>
      </c>
      <c r="E144" s="1">
        <v>477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 t="s">
        <v>144</v>
      </c>
      <c r="AH144" s="1"/>
    </row>
    <row r="145" spans="1:34" ht="30.75" thickBot="1">
      <c r="A145" s="5">
        <v>9</v>
      </c>
      <c r="B145" s="87" t="s">
        <v>228</v>
      </c>
      <c r="C145" s="88"/>
      <c r="D145" s="1">
        <v>158</v>
      </c>
      <c r="E145" s="1">
        <v>614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 t="s">
        <v>145</v>
      </c>
      <c r="AH145" s="1"/>
    </row>
    <row r="146" spans="1:34" ht="22.5" customHeight="1" thickBot="1">
      <c r="A146" s="42">
        <v>10</v>
      </c>
      <c r="B146" s="128" t="s">
        <v>229</v>
      </c>
      <c r="C146" s="129"/>
      <c r="D146" s="1">
        <v>122</v>
      </c>
      <c r="E146" s="1">
        <v>572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 t="s">
        <v>325</v>
      </c>
      <c r="S146" s="1"/>
      <c r="T146" s="1">
        <v>17</v>
      </c>
      <c r="U146" s="1"/>
      <c r="V146" s="1">
        <v>1</v>
      </c>
      <c r="W146" s="1" t="s">
        <v>312</v>
      </c>
      <c r="X146" s="1" t="s">
        <v>316</v>
      </c>
      <c r="Y146" s="1">
        <v>200</v>
      </c>
      <c r="Z146" s="1" t="s">
        <v>319</v>
      </c>
      <c r="AA146" s="1"/>
      <c r="AB146" s="1"/>
      <c r="AC146" s="1"/>
      <c r="AD146" s="1"/>
      <c r="AE146" s="1"/>
      <c r="AF146" s="1"/>
      <c r="AG146" s="1"/>
      <c r="AH146" s="1"/>
    </row>
    <row r="147" spans="1:34" s="19" customFormat="1" ht="16.5" thickBot="1">
      <c r="A147" s="42"/>
      <c r="B147" s="110" t="s">
        <v>181</v>
      </c>
      <c r="C147" s="111"/>
      <c r="D147" s="18">
        <f>D146+D145+D144+D143+D142+D141+D140+D139+D138+D137</f>
        <v>1424</v>
      </c>
      <c r="E147" s="18">
        <f t="shared" ref="E147:AH147" si="20">E146+E145+E144+E143+E142+E141+E140+E139+E138+E137</f>
        <v>6570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>
        <v>95</v>
      </c>
      <c r="S147" s="18">
        <f t="shared" si="20"/>
        <v>0</v>
      </c>
      <c r="T147" s="18">
        <f t="shared" si="20"/>
        <v>31</v>
      </c>
      <c r="U147" s="18">
        <f t="shared" si="20"/>
        <v>0</v>
      </c>
      <c r="V147" s="18">
        <f t="shared" si="20"/>
        <v>4</v>
      </c>
      <c r="W147" s="18"/>
      <c r="X147" s="18"/>
      <c r="Y147" s="18" t="s">
        <v>326</v>
      </c>
      <c r="Z147" s="18"/>
      <c r="AA147" s="18">
        <f t="shared" si="20"/>
        <v>0</v>
      </c>
      <c r="AB147" s="18">
        <f t="shared" si="20"/>
        <v>0</v>
      </c>
      <c r="AC147" s="18">
        <f t="shared" si="20"/>
        <v>0</v>
      </c>
      <c r="AD147" s="18">
        <f t="shared" si="20"/>
        <v>0</v>
      </c>
      <c r="AE147" s="18">
        <f t="shared" si="20"/>
        <v>0</v>
      </c>
      <c r="AF147" s="18">
        <f t="shared" si="20"/>
        <v>0</v>
      </c>
      <c r="AG147" s="18"/>
      <c r="AH147" s="18">
        <f t="shared" si="20"/>
        <v>0</v>
      </c>
    </row>
    <row r="148" spans="1:34" s="20" customFormat="1" ht="33" customHeight="1" thickBot="1">
      <c r="A148" s="31">
        <v>6</v>
      </c>
      <c r="B148" s="137" t="s">
        <v>230</v>
      </c>
      <c r="C148" s="8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s="20" customFormat="1" ht="15.75" thickBot="1">
      <c r="A149" s="5">
        <v>1</v>
      </c>
      <c r="B149" s="87" t="s">
        <v>231</v>
      </c>
      <c r="C149" s="88"/>
      <c r="D149" s="1">
        <v>636</v>
      </c>
      <c r="E149" s="1">
        <v>3544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2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 t="s">
        <v>144</v>
      </c>
      <c r="AH149" s="1"/>
    </row>
    <row r="150" spans="1:34" s="20" customFormat="1" ht="16.5" thickBot="1">
      <c r="A150" s="42">
        <v>2</v>
      </c>
      <c r="B150" s="139" t="s">
        <v>232</v>
      </c>
      <c r="C150" s="140"/>
      <c r="D150" s="33">
        <v>267</v>
      </c>
      <c r="E150" s="33">
        <v>1506</v>
      </c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1" t="s">
        <v>144</v>
      </c>
      <c r="AH150" s="33"/>
    </row>
    <row r="151" spans="1:34" s="20" customFormat="1" ht="15.75" thickBot="1">
      <c r="A151" s="5">
        <v>3</v>
      </c>
      <c r="B151" s="130" t="s">
        <v>233</v>
      </c>
      <c r="C151" s="141"/>
      <c r="D151" s="1">
        <v>10</v>
      </c>
      <c r="E151" s="1">
        <v>67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 t="s">
        <v>144</v>
      </c>
      <c r="AH151" s="1"/>
    </row>
    <row r="152" spans="1:34" ht="16.5" thickBot="1">
      <c r="A152" s="42">
        <v>4</v>
      </c>
      <c r="B152" s="87" t="s">
        <v>234</v>
      </c>
      <c r="C152" s="88"/>
      <c r="D152" s="1">
        <v>77</v>
      </c>
      <c r="E152" s="1">
        <v>412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 t="s">
        <v>144</v>
      </c>
      <c r="AH152" s="1"/>
    </row>
    <row r="153" spans="1:34" ht="15.75" thickBot="1">
      <c r="A153" s="5">
        <v>5</v>
      </c>
      <c r="B153" s="87" t="s">
        <v>235</v>
      </c>
      <c r="C153" s="88"/>
      <c r="D153" s="1">
        <v>133</v>
      </c>
      <c r="E153" s="1">
        <v>694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 t="s">
        <v>144</v>
      </c>
      <c r="AH153" s="1"/>
    </row>
    <row r="154" spans="1:34" ht="16.5" thickBot="1">
      <c r="A154" s="40"/>
      <c r="B154" s="110" t="s">
        <v>181</v>
      </c>
      <c r="C154" s="111"/>
      <c r="D154" s="18">
        <f>D153+D152+D151+D150+D149</f>
        <v>1123</v>
      </c>
      <c r="E154" s="18">
        <f t="shared" ref="E154:AH154" si="21">E153+E152+E151+E150+E149</f>
        <v>6223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 t="s">
        <v>132</v>
      </c>
      <c r="T154" s="18">
        <f t="shared" si="21"/>
        <v>0</v>
      </c>
      <c r="U154" s="18">
        <f t="shared" si="21"/>
        <v>0</v>
      </c>
      <c r="V154" s="18">
        <f t="shared" si="21"/>
        <v>0</v>
      </c>
      <c r="W154" s="18">
        <f t="shared" si="21"/>
        <v>0</v>
      </c>
      <c r="X154" s="18">
        <f t="shared" si="21"/>
        <v>0</v>
      </c>
      <c r="Y154" s="18">
        <f t="shared" si="21"/>
        <v>0</v>
      </c>
      <c r="Z154" s="18">
        <f t="shared" si="21"/>
        <v>0</v>
      </c>
      <c r="AA154" s="18">
        <f t="shared" si="21"/>
        <v>0</v>
      </c>
      <c r="AB154" s="18">
        <f t="shared" si="21"/>
        <v>0</v>
      </c>
      <c r="AC154" s="18">
        <f t="shared" si="21"/>
        <v>0</v>
      </c>
      <c r="AD154" s="18">
        <f t="shared" si="21"/>
        <v>0</v>
      </c>
      <c r="AE154" s="18">
        <f t="shared" si="21"/>
        <v>0</v>
      </c>
      <c r="AF154" s="18">
        <f t="shared" si="21"/>
        <v>0</v>
      </c>
      <c r="AG154" s="18"/>
      <c r="AH154" s="18">
        <f t="shared" si="21"/>
        <v>0</v>
      </c>
    </row>
    <row r="155" spans="1:34" ht="16.5" thickBot="1">
      <c r="A155" s="8">
        <v>7</v>
      </c>
      <c r="B155" s="137" t="s">
        <v>236</v>
      </c>
      <c r="C155" s="13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6.5" thickBot="1">
      <c r="A156" s="42">
        <v>1</v>
      </c>
      <c r="B156" s="87" t="s">
        <v>237</v>
      </c>
      <c r="C156" s="88"/>
      <c r="D156" s="1">
        <v>394</v>
      </c>
      <c r="E156" s="1">
        <v>2307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 t="s">
        <v>144</v>
      </c>
      <c r="AH156" s="1"/>
    </row>
    <row r="157" spans="1:34" ht="15.75" thickBot="1">
      <c r="A157" s="5">
        <v>2</v>
      </c>
      <c r="B157" s="87" t="s">
        <v>238</v>
      </c>
      <c r="C157" s="88"/>
      <c r="D157" s="1">
        <v>58</v>
      </c>
      <c r="E157" s="1">
        <v>188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 t="s">
        <v>144</v>
      </c>
      <c r="AH157" s="1"/>
    </row>
    <row r="158" spans="1:34" ht="16.5" thickBot="1">
      <c r="A158" s="42">
        <v>3</v>
      </c>
      <c r="B158" s="128" t="s">
        <v>437</v>
      </c>
      <c r="C158" s="129"/>
      <c r="D158" s="1">
        <v>169</v>
      </c>
      <c r="E158" s="1">
        <v>1026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 t="s">
        <v>144</v>
      </c>
      <c r="AH158" s="1"/>
    </row>
    <row r="159" spans="1:34" ht="15.75" thickBot="1">
      <c r="A159" s="5">
        <v>4</v>
      </c>
      <c r="B159" s="87" t="s">
        <v>240</v>
      </c>
      <c r="C159" s="88"/>
      <c r="D159" s="1">
        <v>93</v>
      </c>
      <c r="E159" s="1">
        <v>418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 t="s">
        <v>144</v>
      </c>
      <c r="AH159" s="1"/>
    </row>
    <row r="160" spans="1:34" ht="16.5" thickBot="1">
      <c r="A160" s="42">
        <v>5</v>
      </c>
      <c r="B160" s="87" t="s">
        <v>241</v>
      </c>
      <c r="C160" s="88"/>
      <c r="D160" s="1">
        <v>70</v>
      </c>
      <c r="E160" s="1">
        <v>313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 t="s">
        <v>144</v>
      </c>
      <c r="AH160" s="1"/>
    </row>
    <row r="161" spans="1:34" ht="15.75" thickBot="1">
      <c r="A161" s="5">
        <v>6</v>
      </c>
      <c r="B161" s="87" t="s">
        <v>242</v>
      </c>
      <c r="C161" s="88"/>
      <c r="D161" s="1">
        <v>319</v>
      </c>
      <c r="E161" s="1">
        <v>1641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 t="s">
        <v>144</v>
      </c>
      <c r="AH161" s="1"/>
    </row>
    <row r="162" spans="1:34" ht="16.5" thickBot="1">
      <c r="A162" s="42">
        <v>7</v>
      </c>
      <c r="B162" s="87" t="s">
        <v>243</v>
      </c>
      <c r="C162" s="88"/>
      <c r="D162" s="1">
        <v>148</v>
      </c>
      <c r="E162" s="1">
        <v>871</v>
      </c>
      <c r="F162" s="1"/>
      <c r="G162" s="1"/>
      <c r="H162" s="1"/>
      <c r="I162" s="1"/>
      <c r="J162" s="1"/>
      <c r="K162" s="1"/>
      <c r="L162" s="1"/>
      <c r="M162" s="1"/>
      <c r="N162" s="1"/>
      <c r="O162" s="1">
        <v>51.6</v>
      </c>
      <c r="P162" s="1" t="s">
        <v>249</v>
      </c>
      <c r="Q162" s="1" t="s">
        <v>250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 t="s">
        <v>144</v>
      </c>
      <c r="AH162" s="1"/>
    </row>
    <row r="163" spans="1:34" ht="15.75" thickBot="1">
      <c r="A163" s="5">
        <v>8</v>
      </c>
      <c r="B163" s="87" t="s">
        <v>209</v>
      </c>
      <c r="C163" s="88"/>
      <c r="D163" s="1">
        <v>206</v>
      </c>
      <c r="E163" s="1">
        <v>982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 t="s">
        <v>144</v>
      </c>
      <c r="AH163" s="1"/>
    </row>
    <row r="164" spans="1:34" ht="16.5" thickBot="1">
      <c r="A164" s="42">
        <v>9</v>
      </c>
      <c r="B164" s="87" t="s">
        <v>244</v>
      </c>
      <c r="C164" s="88"/>
      <c r="D164" s="1">
        <v>113</v>
      </c>
      <c r="E164" s="1">
        <v>553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 t="s">
        <v>144</v>
      </c>
      <c r="AH164" s="1"/>
    </row>
    <row r="165" spans="1:34" ht="15.75" thickBot="1">
      <c r="A165" s="5">
        <v>10</v>
      </c>
      <c r="B165" s="87" t="s">
        <v>245</v>
      </c>
      <c r="C165" s="88"/>
      <c r="D165" s="1">
        <v>186</v>
      </c>
      <c r="E165" s="1">
        <v>898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 t="s">
        <v>144</v>
      </c>
      <c r="AH165" s="1"/>
    </row>
    <row r="166" spans="1:34" ht="16.5" thickBot="1">
      <c r="A166" s="42">
        <v>11</v>
      </c>
      <c r="B166" s="87" t="s">
        <v>246</v>
      </c>
      <c r="C166" s="88"/>
      <c r="D166" s="1">
        <v>94</v>
      </c>
      <c r="E166" s="1">
        <v>517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 t="s">
        <v>144</v>
      </c>
      <c r="AH166" s="1"/>
    </row>
    <row r="167" spans="1:34" ht="15.75" thickBot="1">
      <c r="A167" s="5">
        <v>12</v>
      </c>
      <c r="B167" s="87" t="s">
        <v>247</v>
      </c>
      <c r="C167" s="88"/>
      <c r="D167" s="1">
        <v>23</v>
      </c>
      <c r="E167" s="1">
        <v>137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 t="s">
        <v>144</v>
      </c>
      <c r="AH167" s="1"/>
    </row>
    <row r="168" spans="1:34" ht="30.75" thickBot="1">
      <c r="A168" s="42">
        <v>13</v>
      </c>
      <c r="B168" s="87" t="s">
        <v>248</v>
      </c>
      <c r="C168" s="88"/>
      <c r="D168" s="1">
        <v>34</v>
      </c>
      <c r="E168" s="1">
        <v>147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 t="s">
        <v>327</v>
      </c>
      <c r="S168" s="1"/>
      <c r="T168" s="1">
        <v>33</v>
      </c>
      <c r="U168" s="1"/>
      <c r="V168" s="1">
        <v>4</v>
      </c>
      <c r="W168" s="1" t="s">
        <v>312</v>
      </c>
      <c r="X168" s="1" t="s">
        <v>328</v>
      </c>
      <c r="Y168" s="1" t="s">
        <v>314</v>
      </c>
      <c r="Z168" s="1" t="s">
        <v>319</v>
      </c>
      <c r="AA168" s="1"/>
      <c r="AB168" s="1"/>
      <c r="AC168" s="1"/>
      <c r="AD168" s="1"/>
      <c r="AE168" s="1"/>
      <c r="AF168" s="1"/>
      <c r="AG168" s="1" t="s">
        <v>145</v>
      </c>
      <c r="AH168" s="1"/>
    </row>
    <row r="169" spans="1:34" ht="23.25" customHeight="1" thickBot="1">
      <c r="A169" s="1"/>
      <c r="B169" s="110" t="s">
        <v>181</v>
      </c>
      <c r="C169" s="111"/>
      <c r="D169" s="18">
        <f>D168+D167+D166+D165+D164+D163+D162+D161+D160+D159+D158+D157+D156</f>
        <v>1907</v>
      </c>
      <c r="E169" s="18">
        <f t="shared" ref="E169:AH169" si="22">E168+E167+E166+E165+E164+E163+E162+E161+E160+E159+E158+E157+E156</f>
        <v>9998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>
        <f t="shared" si="22"/>
        <v>51.6</v>
      </c>
      <c r="P169" s="18" t="s">
        <v>249</v>
      </c>
      <c r="Q169" s="18" t="s">
        <v>250</v>
      </c>
      <c r="R169" s="18">
        <v>152</v>
      </c>
      <c r="S169" s="18">
        <f t="shared" si="22"/>
        <v>0</v>
      </c>
      <c r="T169" s="18">
        <f t="shared" si="22"/>
        <v>33</v>
      </c>
      <c r="U169" s="18">
        <f t="shared" si="22"/>
        <v>0</v>
      </c>
      <c r="V169" s="18">
        <f t="shared" si="22"/>
        <v>4</v>
      </c>
      <c r="W169" s="18"/>
      <c r="X169" s="18" t="e">
        <f t="shared" si="22"/>
        <v>#VALUE!</v>
      </c>
      <c r="Y169" s="18" t="e">
        <f t="shared" si="22"/>
        <v>#VALUE!</v>
      </c>
      <c r="Z169" s="18" t="e">
        <f t="shared" si="22"/>
        <v>#VALUE!</v>
      </c>
      <c r="AA169" s="18">
        <f t="shared" si="22"/>
        <v>0</v>
      </c>
      <c r="AB169" s="18">
        <f t="shared" si="22"/>
        <v>0</v>
      </c>
      <c r="AC169" s="18">
        <f t="shared" si="22"/>
        <v>0</v>
      </c>
      <c r="AD169" s="18">
        <f t="shared" si="22"/>
        <v>0</v>
      </c>
      <c r="AE169" s="18">
        <f t="shared" si="22"/>
        <v>0</v>
      </c>
      <c r="AF169" s="18">
        <f t="shared" si="22"/>
        <v>0</v>
      </c>
      <c r="AG169" s="18"/>
      <c r="AH169" s="18">
        <f t="shared" si="22"/>
        <v>0</v>
      </c>
    </row>
    <row r="170" spans="1:34" ht="16.5" thickBot="1">
      <c r="A170" s="10">
        <v>8</v>
      </c>
      <c r="B170" s="95" t="s">
        <v>251</v>
      </c>
      <c r="C170" s="9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30.75" thickBot="1">
      <c r="A171" s="5">
        <v>1</v>
      </c>
      <c r="B171" s="87" t="s">
        <v>252</v>
      </c>
      <c r="C171" s="88"/>
      <c r="D171" s="1">
        <v>988</v>
      </c>
      <c r="E171" s="1">
        <v>4891</v>
      </c>
      <c r="F171" s="1">
        <v>2008</v>
      </c>
      <c r="G171" s="1">
        <v>4</v>
      </c>
      <c r="H171" s="1">
        <v>30</v>
      </c>
      <c r="I171" s="1">
        <v>2</v>
      </c>
      <c r="J171" s="1" t="s">
        <v>43</v>
      </c>
      <c r="K171" s="1"/>
      <c r="L171" s="1" t="s">
        <v>257</v>
      </c>
      <c r="M171" s="1" t="s">
        <v>258</v>
      </c>
      <c r="N171" s="1"/>
      <c r="O171" s="1">
        <v>18</v>
      </c>
      <c r="P171" s="1" t="s">
        <v>259</v>
      </c>
      <c r="Q171" s="1" t="s">
        <v>260</v>
      </c>
      <c r="R171" s="1" t="s">
        <v>329</v>
      </c>
      <c r="S171" s="1"/>
      <c r="T171" s="1">
        <v>6</v>
      </c>
      <c r="U171" s="1"/>
      <c r="V171" s="1">
        <v>1</v>
      </c>
      <c r="W171" s="1" t="s">
        <v>312</v>
      </c>
      <c r="X171" s="1" t="s">
        <v>328</v>
      </c>
      <c r="Y171" s="1" t="s">
        <v>314</v>
      </c>
      <c r="Z171" s="1" t="s">
        <v>319</v>
      </c>
      <c r="AA171" s="1"/>
      <c r="AB171" s="1"/>
      <c r="AC171" s="1"/>
      <c r="AD171" s="1" t="s">
        <v>125</v>
      </c>
      <c r="AE171" s="1"/>
      <c r="AF171" s="1"/>
      <c r="AG171" s="1" t="s">
        <v>136</v>
      </c>
      <c r="AH171" s="1"/>
    </row>
    <row r="172" spans="1:34" ht="30.75" thickBot="1">
      <c r="A172" s="5">
        <v>2</v>
      </c>
      <c r="B172" s="87" t="s">
        <v>253</v>
      </c>
      <c r="C172" s="88"/>
      <c r="D172" s="1">
        <v>155</v>
      </c>
      <c r="E172" s="1">
        <v>846</v>
      </c>
      <c r="F172" s="1">
        <v>1972</v>
      </c>
      <c r="G172" s="1">
        <v>1</v>
      </c>
      <c r="H172" s="1">
        <v>7</v>
      </c>
      <c r="I172" s="1"/>
      <c r="J172" s="1" t="s">
        <v>261</v>
      </c>
      <c r="K172" s="1" t="s">
        <v>262</v>
      </c>
      <c r="L172" s="1" t="s">
        <v>263</v>
      </c>
      <c r="M172" s="1" t="s">
        <v>258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 t="s">
        <v>136</v>
      </c>
      <c r="AH172" s="1"/>
    </row>
    <row r="173" spans="1:34" ht="30.75" thickBot="1">
      <c r="A173" s="5">
        <v>3</v>
      </c>
      <c r="B173" s="87" t="s">
        <v>254</v>
      </c>
      <c r="C173" s="88"/>
      <c r="D173" s="1">
        <v>397</v>
      </c>
      <c r="E173" s="1">
        <v>2098</v>
      </c>
      <c r="F173" s="1">
        <v>2004</v>
      </c>
      <c r="G173" s="1"/>
      <c r="H173" s="1">
        <v>6</v>
      </c>
      <c r="I173" s="1">
        <v>1</v>
      </c>
      <c r="J173" s="1" t="s">
        <v>43</v>
      </c>
      <c r="K173" s="1"/>
      <c r="L173" s="1"/>
      <c r="M173" s="1" t="s">
        <v>258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 t="s">
        <v>125</v>
      </c>
      <c r="AE173" s="1"/>
      <c r="AF173" s="1"/>
      <c r="AG173" s="1" t="s">
        <v>136</v>
      </c>
      <c r="AH173" s="1"/>
    </row>
    <row r="174" spans="1:34" ht="30.75" thickBot="1">
      <c r="A174" s="5">
        <v>4</v>
      </c>
      <c r="B174" s="87" t="s">
        <v>255</v>
      </c>
      <c r="C174" s="88"/>
      <c r="D174" s="1">
        <v>155</v>
      </c>
      <c r="E174" s="1">
        <v>791</v>
      </c>
      <c r="F174" s="1">
        <v>2004</v>
      </c>
      <c r="G174" s="1"/>
      <c r="H174" s="1"/>
      <c r="I174" s="1"/>
      <c r="J174" s="1" t="s">
        <v>43</v>
      </c>
      <c r="K174" s="1"/>
      <c r="L174" s="1"/>
      <c r="M174" s="1"/>
      <c r="N174" s="1"/>
      <c r="O174" s="1"/>
      <c r="P174" s="1"/>
      <c r="Q174" s="1"/>
      <c r="R174" s="43" t="s">
        <v>330</v>
      </c>
      <c r="S174" s="1"/>
      <c r="T174" s="1">
        <v>7</v>
      </c>
      <c r="U174" s="1"/>
      <c r="V174" s="1">
        <v>1</v>
      </c>
      <c r="W174" s="1" t="s">
        <v>312</v>
      </c>
      <c r="X174" s="1" t="s">
        <v>328</v>
      </c>
      <c r="Y174" s="1" t="s">
        <v>314</v>
      </c>
      <c r="Z174" s="1" t="s">
        <v>319</v>
      </c>
      <c r="AA174" s="1"/>
      <c r="AB174" s="1"/>
      <c r="AC174" s="1"/>
      <c r="AD174" s="1"/>
      <c r="AE174" s="1"/>
      <c r="AF174" s="1"/>
      <c r="AG174" s="1" t="s">
        <v>136</v>
      </c>
      <c r="AH174" s="1"/>
    </row>
    <row r="175" spans="1:34" ht="30.75" thickBot="1">
      <c r="A175" s="5">
        <v>5</v>
      </c>
      <c r="B175" s="87" t="s">
        <v>113</v>
      </c>
      <c r="C175" s="88"/>
      <c r="D175" s="1">
        <v>170</v>
      </c>
      <c r="E175" s="1">
        <v>945</v>
      </c>
      <c r="F175" s="1">
        <v>2004</v>
      </c>
      <c r="G175" s="1"/>
      <c r="H175" s="1"/>
      <c r="I175" s="1"/>
      <c r="J175" s="1" t="s">
        <v>43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 t="s">
        <v>125</v>
      </c>
      <c r="AE175" s="1"/>
      <c r="AF175" s="1"/>
      <c r="AG175" s="1" t="s">
        <v>136</v>
      </c>
      <c r="AH175" s="1"/>
    </row>
    <row r="176" spans="1:34" ht="15.75" thickBot="1">
      <c r="A176" s="5">
        <v>6</v>
      </c>
      <c r="B176" s="87" t="s">
        <v>256</v>
      </c>
      <c r="C176" s="88"/>
      <c r="D176" s="1">
        <v>28</v>
      </c>
      <c r="E176" s="1">
        <v>162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 t="s">
        <v>144</v>
      </c>
      <c r="AH176" s="1"/>
    </row>
    <row r="177" spans="1:34" ht="32.25" thickBot="1">
      <c r="A177" s="18"/>
      <c r="B177" s="110" t="s">
        <v>181</v>
      </c>
      <c r="C177" s="111"/>
      <c r="D177" s="18">
        <f>D176+D175+D174+D173+D172+D171</f>
        <v>1893</v>
      </c>
      <c r="E177" s="18">
        <f t="shared" ref="E177:AH177" si="23">E176+E175+E174+E173+E172+E171</f>
        <v>9733</v>
      </c>
      <c r="F177" s="18"/>
      <c r="G177" s="18">
        <f t="shared" si="23"/>
        <v>5</v>
      </c>
      <c r="H177" s="18">
        <f t="shared" si="23"/>
        <v>43</v>
      </c>
      <c r="I177" s="18">
        <f t="shared" si="23"/>
        <v>3</v>
      </c>
      <c r="J177" s="18"/>
      <c r="K177" s="18"/>
      <c r="L177" s="18"/>
      <c r="M177" s="18"/>
      <c r="N177" s="18">
        <f t="shared" si="23"/>
        <v>0</v>
      </c>
      <c r="O177" s="18">
        <f t="shared" si="23"/>
        <v>18</v>
      </c>
      <c r="P177" s="18" t="s">
        <v>259</v>
      </c>
      <c r="Q177" s="18" t="s">
        <v>260</v>
      </c>
      <c r="R177" s="18">
        <v>75</v>
      </c>
      <c r="S177" s="18">
        <f t="shared" si="23"/>
        <v>0</v>
      </c>
      <c r="T177" s="18">
        <f t="shared" si="23"/>
        <v>13</v>
      </c>
      <c r="U177" s="18">
        <f t="shared" si="23"/>
        <v>0</v>
      </c>
      <c r="V177" s="18">
        <f t="shared" si="23"/>
        <v>2</v>
      </c>
      <c r="W177" s="18"/>
      <c r="X177" s="18"/>
      <c r="Y177" s="18" t="s">
        <v>331</v>
      </c>
      <c r="Z177" s="18" t="e">
        <f t="shared" si="23"/>
        <v>#VALUE!</v>
      </c>
      <c r="AA177" s="18">
        <f t="shared" si="23"/>
        <v>0</v>
      </c>
      <c r="AB177" s="18">
        <f t="shared" si="23"/>
        <v>0</v>
      </c>
      <c r="AC177" s="18">
        <f t="shared" si="23"/>
        <v>0</v>
      </c>
      <c r="AD177" s="18" t="e">
        <f t="shared" si="23"/>
        <v>#VALUE!</v>
      </c>
      <c r="AE177" s="18">
        <f t="shared" si="23"/>
        <v>0</v>
      </c>
      <c r="AF177" s="18">
        <f t="shared" si="23"/>
        <v>0</v>
      </c>
      <c r="AG177" s="18"/>
      <c r="AH177" s="18">
        <f t="shared" si="23"/>
        <v>0</v>
      </c>
    </row>
    <row r="178" spans="1:34" ht="16.5" thickBot="1">
      <c r="A178" s="8">
        <v>9</v>
      </c>
      <c r="B178" s="93" t="s">
        <v>264</v>
      </c>
      <c r="C178" s="9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30.75" thickBot="1">
      <c r="A179" s="5">
        <v>1</v>
      </c>
      <c r="B179" s="87" t="s">
        <v>265</v>
      </c>
      <c r="C179" s="88"/>
      <c r="D179" s="1">
        <v>929</v>
      </c>
      <c r="E179" s="1">
        <v>4312</v>
      </c>
      <c r="F179" s="1"/>
      <c r="G179" s="1"/>
      <c r="H179" s="1"/>
      <c r="I179" s="1"/>
      <c r="J179" s="1"/>
      <c r="K179" s="1"/>
      <c r="L179" s="1"/>
      <c r="M179" s="1"/>
      <c r="N179" s="1"/>
      <c r="O179" s="1">
        <v>7.6</v>
      </c>
      <c r="P179" s="1" t="s">
        <v>270</v>
      </c>
      <c r="Q179" s="1" t="s">
        <v>271</v>
      </c>
      <c r="R179" s="1" t="s">
        <v>332</v>
      </c>
      <c r="S179" s="1"/>
      <c r="T179" s="1">
        <v>1</v>
      </c>
      <c r="U179" s="1"/>
      <c r="V179" s="1">
        <v>3</v>
      </c>
      <c r="W179" s="1" t="s">
        <v>312</v>
      </c>
      <c r="X179" s="1" t="s">
        <v>333</v>
      </c>
      <c r="Y179" s="1" t="s">
        <v>314</v>
      </c>
      <c r="Z179" s="1" t="s">
        <v>319</v>
      </c>
      <c r="AA179" s="1"/>
      <c r="AB179" s="1"/>
      <c r="AC179" s="1"/>
      <c r="AD179" s="1"/>
      <c r="AE179" s="1"/>
      <c r="AF179" s="1"/>
      <c r="AG179" s="1" t="s">
        <v>145</v>
      </c>
      <c r="AH179" s="1"/>
    </row>
    <row r="180" spans="1:34" ht="30.75" thickBot="1">
      <c r="A180" s="5">
        <v>2</v>
      </c>
      <c r="B180" s="87" t="s">
        <v>266</v>
      </c>
      <c r="C180" s="88"/>
      <c r="D180" s="1">
        <v>959</v>
      </c>
      <c r="E180" s="1">
        <v>4475</v>
      </c>
      <c r="F180" s="1">
        <v>2004</v>
      </c>
      <c r="G180" s="1">
        <v>1</v>
      </c>
      <c r="H180" s="1"/>
      <c r="I180" s="1">
        <v>1</v>
      </c>
      <c r="J180" s="1" t="s">
        <v>261</v>
      </c>
      <c r="K180" s="1" t="s">
        <v>274</v>
      </c>
      <c r="L180" s="1" t="s">
        <v>257</v>
      </c>
      <c r="M180" s="1" t="s">
        <v>258</v>
      </c>
      <c r="N180" s="1"/>
      <c r="O180" s="1">
        <v>16</v>
      </c>
      <c r="P180" s="27" t="s">
        <v>273</v>
      </c>
      <c r="Q180" s="1" t="s">
        <v>272</v>
      </c>
      <c r="R180" s="1" t="s">
        <v>334</v>
      </c>
      <c r="S180" s="1"/>
      <c r="T180" s="1">
        <v>1</v>
      </c>
      <c r="U180" s="1"/>
      <c r="V180" s="1">
        <v>2</v>
      </c>
      <c r="W180" s="1" t="s">
        <v>312</v>
      </c>
      <c r="X180" s="1" t="s">
        <v>328</v>
      </c>
      <c r="Y180" s="1" t="s">
        <v>148</v>
      </c>
      <c r="Z180" s="1" t="s">
        <v>319</v>
      </c>
      <c r="AA180" s="1"/>
      <c r="AB180" s="1"/>
      <c r="AC180" s="1"/>
      <c r="AD180" s="1" t="s">
        <v>125</v>
      </c>
      <c r="AE180" s="1"/>
      <c r="AF180" s="1"/>
      <c r="AG180" s="1" t="s">
        <v>145</v>
      </c>
      <c r="AH180" s="1"/>
    </row>
    <row r="181" spans="1:34" ht="30.75" thickBot="1">
      <c r="A181" s="5">
        <v>3</v>
      </c>
      <c r="B181" s="87" t="s">
        <v>267</v>
      </c>
      <c r="C181" s="88"/>
      <c r="D181" s="1">
        <v>238</v>
      </c>
      <c r="E181" s="1">
        <v>976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 t="s">
        <v>145</v>
      </c>
      <c r="AH181" s="1"/>
    </row>
    <row r="182" spans="1:34" ht="30.75" thickBot="1">
      <c r="A182" s="5">
        <v>4</v>
      </c>
      <c r="B182" s="87" t="s">
        <v>438</v>
      </c>
      <c r="C182" s="88"/>
      <c r="D182" s="1">
        <v>660</v>
      </c>
      <c r="E182" s="1">
        <v>2155</v>
      </c>
      <c r="F182" s="1">
        <v>1974</v>
      </c>
      <c r="G182" s="1">
        <v>1</v>
      </c>
      <c r="H182" s="1">
        <v>65</v>
      </c>
      <c r="I182" s="1">
        <v>1</v>
      </c>
      <c r="J182" s="1" t="s">
        <v>275</v>
      </c>
      <c r="K182" s="1"/>
      <c r="L182" s="1" t="s">
        <v>263</v>
      </c>
      <c r="M182" s="1" t="s">
        <v>258</v>
      </c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 t="s">
        <v>145</v>
      </c>
      <c r="AH182" s="1"/>
    </row>
    <row r="183" spans="1:34" ht="30.75" thickBot="1">
      <c r="A183" s="5">
        <v>5</v>
      </c>
      <c r="B183" s="87" t="s">
        <v>269</v>
      </c>
      <c r="C183" s="88"/>
      <c r="D183" s="1">
        <v>176</v>
      </c>
      <c r="E183" s="1">
        <v>866</v>
      </c>
      <c r="F183" s="1"/>
      <c r="G183" s="1"/>
      <c r="H183" s="1"/>
      <c r="I183" s="1"/>
      <c r="J183" s="1"/>
      <c r="K183" s="1"/>
      <c r="L183" s="1"/>
      <c r="M183" s="1"/>
      <c r="N183" s="1"/>
      <c r="O183" s="1">
        <v>52</v>
      </c>
      <c r="P183" s="1" t="s">
        <v>276</v>
      </c>
      <c r="Q183" s="1" t="s">
        <v>277</v>
      </c>
      <c r="R183" s="1" t="s">
        <v>335</v>
      </c>
      <c r="S183" s="1"/>
      <c r="T183" s="1">
        <v>40</v>
      </c>
      <c r="U183" s="1"/>
      <c r="V183" s="1">
        <v>2</v>
      </c>
      <c r="W183" s="1" t="s">
        <v>312</v>
      </c>
      <c r="X183" s="1" t="s">
        <v>328</v>
      </c>
      <c r="Y183" s="1" t="s">
        <v>314</v>
      </c>
      <c r="Z183" s="1" t="s">
        <v>312</v>
      </c>
      <c r="AA183" s="1"/>
      <c r="AB183" s="1"/>
      <c r="AC183" s="1"/>
      <c r="AD183" s="1" t="s">
        <v>318</v>
      </c>
      <c r="AE183" s="1" t="s">
        <v>336</v>
      </c>
      <c r="AF183" s="1" t="s">
        <v>337</v>
      </c>
      <c r="AG183" s="1" t="s">
        <v>145</v>
      </c>
      <c r="AH183" s="1"/>
    </row>
    <row r="184" spans="1:34" s="19" customFormat="1" ht="16.5" thickBot="1">
      <c r="A184" s="18"/>
      <c r="B184" s="110" t="s">
        <v>181</v>
      </c>
      <c r="C184" s="111"/>
      <c r="D184" s="18">
        <f>D183+D182+D181+D180+D179</f>
        <v>2962</v>
      </c>
      <c r="E184" s="18">
        <f t="shared" ref="E184:AH184" si="24">E183+E182+E181+E180+E179</f>
        <v>12784</v>
      </c>
      <c r="F184" s="18"/>
      <c r="G184" s="18">
        <f t="shared" si="24"/>
        <v>2</v>
      </c>
      <c r="H184" s="18">
        <f t="shared" si="24"/>
        <v>65</v>
      </c>
      <c r="I184" s="18">
        <f t="shared" si="24"/>
        <v>2</v>
      </c>
      <c r="J184" s="18"/>
      <c r="K184" s="18"/>
      <c r="L184" s="18"/>
      <c r="M184" s="18"/>
      <c r="N184" s="18">
        <f t="shared" si="24"/>
        <v>0</v>
      </c>
      <c r="O184" s="18">
        <f t="shared" si="24"/>
        <v>75.599999999999994</v>
      </c>
      <c r="P184" s="18">
        <v>7.2</v>
      </c>
      <c r="Q184" s="18">
        <v>68.400000000000006</v>
      </c>
      <c r="R184" s="18">
        <v>146</v>
      </c>
      <c r="S184" s="18">
        <f t="shared" si="24"/>
        <v>0</v>
      </c>
      <c r="T184" s="18">
        <f t="shared" si="24"/>
        <v>42</v>
      </c>
      <c r="U184" s="18">
        <f t="shared" si="24"/>
        <v>0</v>
      </c>
      <c r="V184" s="18">
        <f t="shared" si="24"/>
        <v>7</v>
      </c>
      <c r="W184" s="18"/>
      <c r="X184" s="18"/>
      <c r="Y184" s="18"/>
      <c r="Z184" s="18"/>
      <c r="AA184" s="18">
        <f t="shared" si="24"/>
        <v>0</v>
      </c>
      <c r="AB184" s="18">
        <f t="shared" si="24"/>
        <v>0</v>
      </c>
      <c r="AC184" s="18">
        <f t="shared" si="24"/>
        <v>0</v>
      </c>
      <c r="AD184" s="18"/>
      <c r="AE184" s="18"/>
      <c r="AF184" s="18"/>
      <c r="AG184" s="18"/>
      <c r="AH184" s="18">
        <f t="shared" si="24"/>
        <v>0</v>
      </c>
    </row>
    <row r="185" spans="1:34" ht="16.5" thickBot="1">
      <c r="A185" s="8">
        <v>10</v>
      </c>
      <c r="B185" s="93" t="s">
        <v>278</v>
      </c>
      <c r="C185" s="9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30.75" thickBot="1">
      <c r="A186" s="5">
        <v>1</v>
      </c>
      <c r="B186" s="87" t="s">
        <v>279</v>
      </c>
      <c r="C186" s="88"/>
      <c r="D186" s="1">
        <v>2274</v>
      </c>
      <c r="E186" s="1">
        <v>11517</v>
      </c>
      <c r="F186" s="1">
        <v>1971</v>
      </c>
      <c r="G186" s="1">
        <v>8</v>
      </c>
      <c r="H186" s="1">
        <v>42</v>
      </c>
      <c r="I186" s="1">
        <v>2</v>
      </c>
      <c r="J186" s="1" t="s">
        <v>275</v>
      </c>
      <c r="K186" s="1"/>
      <c r="L186" s="1" t="s">
        <v>263</v>
      </c>
      <c r="M186" s="1" t="s">
        <v>258</v>
      </c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 t="s">
        <v>145</v>
      </c>
      <c r="AH186" s="1"/>
    </row>
    <row r="187" spans="1:34" ht="30.75" thickBot="1">
      <c r="A187" s="5">
        <v>2</v>
      </c>
      <c r="B187" s="87" t="s">
        <v>280</v>
      </c>
      <c r="C187" s="88"/>
      <c r="D187" s="1">
        <v>381</v>
      </c>
      <c r="E187" s="1">
        <v>1925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 t="s">
        <v>145</v>
      </c>
      <c r="AH187" s="1"/>
    </row>
    <row r="188" spans="1:34" ht="30.75" thickBot="1">
      <c r="A188" s="5">
        <v>3</v>
      </c>
      <c r="B188" s="87" t="s">
        <v>211</v>
      </c>
      <c r="C188" s="88"/>
      <c r="D188" s="1">
        <v>453</v>
      </c>
      <c r="E188" s="1">
        <v>2283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 t="s">
        <v>145</v>
      </c>
      <c r="AH188" s="1"/>
    </row>
    <row r="189" spans="1:34" ht="30.75" thickBot="1">
      <c r="A189" s="5">
        <v>4</v>
      </c>
      <c r="B189" s="87" t="s">
        <v>281</v>
      </c>
      <c r="C189" s="88"/>
      <c r="D189" s="1">
        <v>281</v>
      </c>
      <c r="E189" s="1">
        <v>1409</v>
      </c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 t="s">
        <v>145</v>
      </c>
      <c r="AH189" s="1"/>
    </row>
    <row r="190" spans="1:34" ht="30.75" thickBot="1">
      <c r="A190" s="5">
        <v>5</v>
      </c>
      <c r="B190" s="87" t="s">
        <v>439</v>
      </c>
      <c r="C190" s="88"/>
      <c r="D190" s="1">
        <v>228</v>
      </c>
      <c r="E190" s="1">
        <v>1158</v>
      </c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 t="s">
        <v>145</v>
      </c>
      <c r="AH190" s="1"/>
    </row>
    <row r="191" spans="1:34" ht="30.75" thickBot="1">
      <c r="A191" s="5">
        <v>6</v>
      </c>
      <c r="B191" s="87" t="s">
        <v>283</v>
      </c>
      <c r="C191" s="88"/>
      <c r="D191" s="1">
        <v>285</v>
      </c>
      <c r="E191" s="1">
        <v>1433</v>
      </c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 t="s">
        <v>145</v>
      </c>
      <c r="AH191" s="1"/>
    </row>
    <row r="192" spans="1:34" ht="30.75" thickBot="1">
      <c r="A192" s="5">
        <v>7</v>
      </c>
      <c r="B192" s="87" t="s">
        <v>284</v>
      </c>
      <c r="C192" s="88"/>
      <c r="D192" s="1">
        <v>299</v>
      </c>
      <c r="E192" s="1">
        <v>1365</v>
      </c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 t="s">
        <v>145</v>
      </c>
      <c r="AH192" s="1"/>
    </row>
    <row r="193" spans="1:34" ht="30.75" thickBot="1">
      <c r="A193" s="5">
        <v>8</v>
      </c>
      <c r="B193" s="87" t="s">
        <v>285</v>
      </c>
      <c r="C193" s="88"/>
      <c r="D193" s="1">
        <v>235</v>
      </c>
      <c r="E193" s="1">
        <v>1142</v>
      </c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 t="s">
        <v>145</v>
      </c>
      <c r="AH193" s="1"/>
    </row>
    <row r="194" spans="1:34" ht="30.75" thickBot="1">
      <c r="A194" s="5">
        <v>9</v>
      </c>
      <c r="B194" s="87" t="s">
        <v>286</v>
      </c>
      <c r="C194" s="88"/>
      <c r="D194" s="1">
        <v>129</v>
      </c>
      <c r="E194" s="1">
        <v>729</v>
      </c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 t="s">
        <v>145</v>
      </c>
      <c r="AH194" s="1"/>
    </row>
    <row r="195" spans="1:34" ht="30.75" thickBot="1">
      <c r="A195" s="5">
        <v>10</v>
      </c>
      <c r="B195" s="87" t="s">
        <v>287</v>
      </c>
      <c r="C195" s="88"/>
      <c r="D195" s="1">
        <v>133</v>
      </c>
      <c r="E195" s="1">
        <v>641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 t="s">
        <v>145</v>
      </c>
      <c r="AH195" s="1"/>
    </row>
    <row r="196" spans="1:34" ht="30.75" thickBot="1">
      <c r="A196" s="5">
        <v>11</v>
      </c>
      <c r="B196" s="87" t="s">
        <v>288</v>
      </c>
      <c r="C196" s="88"/>
      <c r="D196" s="1">
        <v>184</v>
      </c>
      <c r="E196" s="1">
        <v>848</v>
      </c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 t="s">
        <v>145</v>
      </c>
      <c r="AH196" s="1"/>
    </row>
    <row r="197" spans="1:34" ht="30.75" thickBot="1">
      <c r="A197" s="5">
        <v>12</v>
      </c>
      <c r="B197" s="87" t="s">
        <v>289</v>
      </c>
      <c r="C197" s="88"/>
      <c r="D197" s="1">
        <v>378</v>
      </c>
      <c r="E197" s="1">
        <v>1959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 t="s">
        <v>145</v>
      </c>
      <c r="AH197" s="1"/>
    </row>
    <row r="198" spans="1:34" s="19" customFormat="1" ht="16.5" thickBot="1">
      <c r="A198" s="18"/>
      <c r="B198" s="110" t="s">
        <v>181</v>
      </c>
      <c r="C198" s="111"/>
      <c r="D198" s="18">
        <f>D197+D196+D195+D194+D193+D192+D191+D190+D189+D188+D187+D186</f>
        <v>5260</v>
      </c>
      <c r="E198" s="18">
        <f t="shared" ref="E198:AH198" si="25">E197+E196+E195+E194+E193+E192+E191+E190+E189+E188+E187+E186</f>
        <v>26409</v>
      </c>
      <c r="F198" s="18"/>
      <c r="G198" s="18">
        <f t="shared" si="25"/>
        <v>8</v>
      </c>
      <c r="H198" s="18">
        <f t="shared" si="25"/>
        <v>42</v>
      </c>
      <c r="I198" s="18">
        <f t="shared" si="25"/>
        <v>2</v>
      </c>
      <c r="J198" s="18"/>
      <c r="K198" s="18">
        <f t="shared" si="25"/>
        <v>0</v>
      </c>
      <c r="L198" s="18"/>
      <c r="M198" s="18"/>
      <c r="N198" s="18">
        <f t="shared" si="25"/>
        <v>0</v>
      </c>
      <c r="O198" s="18">
        <f t="shared" si="25"/>
        <v>0</v>
      </c>
      <c r="P198" s="18">
        <f t="shared" si="25"/>
        <v>0</v>
      </c>
      <c r="Q198" s="18">
        <f t="shared" si="25"/>
        <v>0</v>
      </c>
      <c r="R198" s="18">
        <f t="shared" si="25"/>
        <v>0</v>
      </c>
      <c r="S198" s="18">
        <f t="shared" si="25"/>
        <v>0</v>
      </c>
      <c r="T198" s="18">
        <f t="shared" si="25"/>
        <v>0</v>
      </c>
      <c r="U198" s="18">
        <f t="shared" si="25"/>
        <v>0</v>
      </c>
      <c r="V198" s="18">
        <f t="shared" si="25"/>
        <v>0</v>
      </c>
      <c r="W198" s="18">
        <f t="shared" si="25"/>
        <v>0</v>
      </c>
      <c r="X198" s="18">
        <f t="shared" si="25"/>
        <v>0</v>
      </c>
      <c r="Y198" s="18">
        <f t="shared" si="25"/>
        <v>0</v>
      </c>
      <c r="Z198" s="18">
        <f t="shared" si="25"/>
        <v>0</v>
      </c>
      <c r="AA198" s="18">
        <f t="shared" si="25"/>
        <v>0</v>
      </c>
      <c r="AB198" s="18">
        <f t="shared" si="25"/>
        <v>0</v>
      </c>
      <c r="AC198" s="18">
        <f t="shared" si="25"/>
        <v>0</v>
      </c>
      <c r="AD198" s="18">
        <f t="shared" si="25"/>
        <v>0</v>
      </c>
      <c r="AE198" s="18">
        <f t="shared" si="25"/>
        <v>0</v>
      </c>
      <c r="AF198" s="18">
        <f t="shared" si="25"/>
        <v>0</v>
      </c>
      <c r="AG198" s="18"/>
      <c r="AH198" s="18">
        <f t="shared" si="25"/>
        <v>0</v>
      </c>
    </row>
    <row r="199" spans="1:34" ht="16.5" thickBot="1">
      <c r="A199" s="8">
        <v>11</v>
      </c>
      <c r="B199" s="93" t="s">
        <v>441</v>
      </c>
      <c r="C199" s="9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30.75" thickBot="1">
      <c r="A200" s="5">
        <v>1</v>
      </c>
      <c r="B200" s="87" t="s">
        <v>440</v>
      </c>
      <c r="C200" s="88"/>
      <c r="D200" s="1">
        <v>848</v>
      </c>
      <c r="E200" s="1">
        <v>4479</v>
      </c>
      <c r="F200" s="1">
        <v>1972</v>
      </c>
      <c r="G200" s="1">
        <v>2</v>
      </c>
      <c r="H200" s="1"/>
      <c r="I200" s="1">
        <v>1</v>
      </c>
      <c r="J200" s="1" t="s">
        <v>261</v>
      </c>
      <c r="K200" s="1" t="s">
        <v>304</v>
      </c>
      <c r="L200" s="1" t="s">
        <v>257</v>
      </c>
      <c r="M200" s="1" t="s">
        <v>258</v>
      </c>
      <c r="N200" s="1" t="s">
        <v>305</v>
      </c>
      <c r="O200" s="1"/>
      <c r="P200" s="1"/>
      <c r="Q200" s="1"/>
      <c r="R200" s="1" t="s">
        <v>338</v>
      </c>
      <c r="S200" s="1"/>
      <c r="T200" s="1">
        <v>22</v>
      </c>
      <c r="U200" s="1"/>
      <c r="V200" s="1">
        <v>1</v>
      </c>
      <c r="W200" s="1" t="s">
        <v>312</v>
      </c>
      <c r="X200" s="1" t="s">
        <v>328</v>
      </c>
      <c r="Y200" s="1">
        <v>500</v>
      </c>
      <c r="Z200" s="1" t="s">
        <v>319</v>
      </c>
      <c r="AA200" s="1"/>
      <c r="AB200" s="1"/>
      <c r="AC200" s="1"/>
      <c r="AD200" s="1"/>
      <c r="AE200" s="1"/>
      <c r="AF200" s="1"/>
      <c r="AG200" s="1" t="s">
        <v>136</v>
      </c>
      <c r="AH200" s="1"/>
    </row>
    <row r="201" spans="1:34" ht="15.75" thickBot="1">
      <c r="A201" s="5">
        <v>2</v>
      </c>
      <c r="B201" s="87" t="s">
        <v>292</v>
      </c>
      <c r="C201" s="88"/>
      <c r="D201" s="1">
        <v>49</v>
      </c>
      <c r="E201" s="1">
        <v>198</v>
      </c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thickBot="1">
      <c r="A202" s="5">
        <v>3</v>
      </c>
      <c r="B202" s="87" t="s">
        <v>293</v>
      </c>
      <c r="C202" s="88"/>
      <c r="D202" s="1">
        <v>191</v>
      </c>
      <c r="E202" s="1">
        <v>1048</v>
      </c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thickBot="1">
      <c r="A203" s="5">
        <v>4</v>
      </c>
      <c r="B203" s="87" t="s">
        <v>294</v>
      </c>
      <c r="C203" s="88"/>
      <c r="D203" s="1">
        <v>112</v>
      </c>
      <c r="E203" s="1">
        <v>624</v>
      </c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thickBot="1">
      <c r="A204" s="5">
        <v>5</v>
      </c>
      <c r="B204" s="87" t="s">
        <v>295</v>
      </c>
      <c r="C204" s="88"/>
      <c r="D204" s="1">
        <v>213</v>
      </c>
      <c r="E204" s="1">
        <v>1074</v>
      </c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30.75" thickBot="1">
      <c r="A205" s="5">
        <v>6</v>
      </c>
      <c r="B205" s="87" t="s">
        <v>296</v>
      </c>
      <c r="C205" s="88"/>
      <c r="D205" s="1">
        <v>443</v>
      </c>
      <c r="E205" s="1">
        <v>2332</v>
      </c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 t="s">
        <v>339</v>
      </c>
      <c r="S205" s="1"/>
      <c r="T205" s="1">
        <v>8</v>
      </c>
      <c r="U205" s="1"/>
      <c r="V205" s="1">
        <v>1</v>
      </c>
      <c r="W205" s="1" t="s">
        <v>312</v>
      </c>
      <c r="X205" s="1" t="s">
        <v>328</v>
      </c>
      <c r="Y205" s="1">
        <v>200</v>
      </c>
      <c r="Z205" s="1" t="s">
        <v>319</v>
      </c>
      <c r="AA205" s="1"/>
      <c r="AB205" s="1"/>
      <c r="AC205" s="1"/>
      <c r="AD205" s="1"/>
      <c r="AE205" s="1"/>
      <c r="AF205" s="1"/>
      <c r="AG205" s="1" t="s">
        <v>145</v>
      </c>
      <c r="AH205" s="1"/>
    </row>
    <row r="206" spans="1:34" ht="30.75" thickBot="1">
      <c r="A206" s="5">
        <v>7</v>
      </c>
      <c r="B206" s="87" t="s">
        <v>297</v>
      </c>
      <c r="C206" s="88"/>
      <c r="D206" s="1">
        <v>112</v>
      </c>
      <c r="E206" s="1">
        <v>655</v>
      </c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 t="s">
        <v>145</v>
      </c>
      <c r="AH206" s="1"/>
    </row>
    <row r="207" spans="1:34" ht="15.75" thickBot="1">
      <c r="A207" s="5">
        <v>8</v>
      </c>
      <c r="B207" s="87" t="s">
        <v>298</v>
      </c>
      <c r="C207" s="88"/>
      <c r="D207" s="1">
        <v>32</v>
      </c>
      <c r="E207" s="1">
        <v>151</v>
      </c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 t="s">
        <v>144</v>
      </c>
      <c r="AH207" s="1"/>
    </row>
    <row r="208" spans="1:34" ht="30.75" thickBot="1">
      <c r="A208" s="5">
        <v>9</v>
      </c>
      <c r="B208" s="87" t="s">
        <v>299</v>
      </c>
      <c r="C208" s="88"/>
      <c r="D208" s="1">
        <v>342</v>
      </c>
      <c r="E208" s="1">
        <v>1736</v>
      </c>
      <c r="F208" s="1">
        <v>1969</v>
      </c>
      <c r="G208" s="1">
        <v>1</v>
      </c>
      <c r="H208" s="1"/>
      <c r="I208" s="1">
        <v>1</v>
      </c>
      <c r="J208" s="1" t="s">
        <v>261</v>
      </c>
      <c r="K208" s="1" t="s">
        <v>306</v>
      </c>
      <c r="L208" s="1" t="s">
        <v>263</v>
      </c>
      <c r="M208" s="1" t="s">
        <v>258</v>
      </c>
      <c r="N208" s="1"/>
      <c r="O208" s="1">
        <v>3.5</v>
      </c>
      <c r="P208" s="1" t="s">
        <v>307</v>
      </c>
      <c r="Q208" s="1" t="s">
        <v>308</v>
      </c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 t="s">
        <v>145</v>
      </c>
      <c r="AH208" s="1"/>
    </row>
    <row r="209" spans="1:34" ht="15.75" thickBot="1">
      <c r="A209" s="5">
        <v>10</v>
      </c>
      <c r="B209" s="87" t="s">
        <v>300</v>
      </c>
      <c r="C209" s="88"/>
      <c r="D209" s="1">
        <v>147</v>
      </c>
      <c r="E209" s="1">
        <v>773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 t="s">
        <v>144</v>
      </c>
      <c r="AH209" s="1"/>
    </row>
    <row r="210" spans="1:34" ht="30.75" thickBot="1">
      <c r="A210" s="5">
        <v>11</v>
      </c>
      <c r="B210" s="87" t="s">
        <v>301</v>
      </c>
      <c r="C210" s="88"/>
      <c r="D210" s="1">
        <v>172</v>
      </c>
      <c r="E210" s="1">
        <v>912</v>
      </c>
      <c r="F210" s="1">
        <v>1969</v>
      </c>
      <c r="G210" s="1">
        <v>1</v>
      </c>
      <c r="H210" s="1"/>
      <c r="I210" s="1">
        <v>1</v>
      </c>
      <c r="J210" s="1" t="s">
        <v>261</v>
      </c>
      <c r="K210" s="1" t="s">
        <v>306</v>
      </c>
      <c r="L210" s="1" t="s">
        <v>263</v>
      </c>
      <c r="M210" s="1" t="s">
        <v>258</v>
      </c>
      <c r="N210" s="1"/>
      <c r="O210" s="1">
        <v>3.5</v>
      </c>
      <c r="P210" s="1" t="s">
        <v>310</v>
      </c>
      <c r="Q210" s="1" t="s">
        <v>309</v>
      </c>
      <c r="R210" s="43" t="s">
        <v>340</v>
      </c>
      <c r="S210" s="1"/>
      <c r="T210" s="1"/>
      <c r="U210" s="1"/>
      <c r="V210" s="1">
        <v>1</v>
      </c>
      <c r="W210" s="1" t="s">
        <v>341</v>
      </c>
      <c r="X210" s="1" t="s">
        <v>333</v>
      </c>
      <c r="Y210" s="1">
        <v>30</v>
      </c>
      <c r="Z210" s="1" t="s">
        <v>144</v>
      </c>
      <c r="AA210" s="1"/>
      <c r="AB210" s="1"/>
      <c r="AC210" s="1"/>
      <c r="AD210" s="1"/>
      <c r="AE210" s="1"/>
      <c r="AF210" s="1"/>
      <c r="AG210" s="1" t="s">
        <v>145</v>
      </c>
      <c r="AH210" s="1"/>
    </row>
    <row r="211" spans="1:34" ht="15.75" thickBot="1">
      <c r="A211" s="5">
        <v>12</v>
      </c>
      <c r="B211" s="87" t="s">
        <v>302</v>
      </c>
      <c r="C211" s="88"/>
      <c r="D211" s="1">
        <v>234</v>
      </c>
      <c r="E211" s="1">
        <v>1277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 t="s">
        <v>144</v>
      </c>
      <c r="AH211" s="1"/>
    </row>
    <row r="212" spans="1:34" ht="15.75" thickBot="1">
      <c r="A212" s="5">
        <v>13</v>
      </c>
      <c r="B212" s="87" t="s">
        <v>303</v>
      </c>
      <c r="C212" s="88"/>
      <c r="D212" s="1">
        <v>62</v>
      </c>
      <c r="E212" s="1">
        <v>274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 t="s">
        <v>144</v>
      </c>
      <c r="AH212" s="1"/>
    </row>
    <row r="213" spans="1:34" ht="16.5" thickBot="1">
      <c r="A213" s="18"/>
      <c r="B213" s="110" t="s">
        <v>181</v>
      </c>
      <c r="C213" s="111"/>
      <c r="D213" s="18">
        <f>D212+D211+D210+D209+D208+D207+D206+D205+D204+D203+D202+D201+D200</f>
        <v>2957</v>
      </c>
      <c r="E213" s="18">
        <f>E212+E211+E210+E209+E208+E207+E206+E205+E204+E203+E202+E201+E200</f>
        <v>15533</v>
      </c>
      <c r="F213" s="18"/>
      <c r="G213" s="18">
        <f>G212+G211+G210+G209+G208+G207+G206+G205+G204+G203+G202+G201+G200</f>
        <v>4</v>
      </c>
      <c r="H213" s="18"/>
      <c r="I213" s="18">
        <f>I212+I211+I210+I209+I208+I207+I206+I205+I204+I203+I202+I201+I200</f>
        <v>3</v>
      </c>
      <c r="J213" s="18"/>
      <c r="K213" s="18"/>
      <c r="L213" s="18"/>
      <c r="M213" s="18"/>
      <c r="N213" s="18"/>
      <c r="O213" s="18">
        <f>O212+O211+O210+O209+O208+O207+O206+O205+O204+O203+O202+O201+O200</f>
        <v>7</v>
      </c>
      <c r="P213" s="18"/>
      <c r="Q213" s="18"/>
      <c r="R213" s="18">
        <v>84</v>
      </c>
      <c r="S213" s="18"/>
      <c r="T213" s="18">
        <f>T200+T205</f>
        <v>30</v>
      </c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</row>
    <row r="214" spans="1:34">
      <c r="A214" s="107">
        <v>10</v>
      </c>
      <c r="B214" s="112" t="s">
        <v>342</v>
      </c>
      <c r="C214" s="113"/>
      <c r="D214" s="107">
        <f>D213+D198+D184+D177+D169+D154+D147+D135+D125+D112+D104</f>
        <v>24733</v>
      </c>
      <c r="E214" s="107">
        <f t="shared" ref="E214:AH214" si="26">E213+E198+E184+E177+E169+E154+E147+E135+E125+E112+E104</f>
        <v>126650</v>
      </c>
      <c r="F214" s="107">
        <f t="shared" si="26"/>
        <v>0</v>
      </c>
      <c r="G214" s="107">
        <f t="shared" si="26"/>
        <v>29</v>
      </c>
      <c r="H214" s="107">
        <f t="shared" si="26"/>
        <v>189</v>
      </c>
      <c r="I214" s="107">
        <f t="shared" si="26"/>
        <v>13</v>
      </c>
      <c r="J214" s="107" t="s">
        <v>445</v>
      </c>
      <c r="K214" s="107"/>
      <c r="L214" s="107" t="s">
        <v>446</v>
      </c>
      <c r="M214" s="107"/>
      <c r="N214" s="107"/>
      <c r="O214" s="107">
        <f t="shared" si="26"/>
        <v>218.29999999999998</v>
      </c>
      <c r="P214" s="107"/>
      <c r="Q214" s="107"/>
      <c r="R214" s="107">
        <f>R104+R112+R125+R135+R147+R154+R169+R177+R184+R213</f>
        <v>819</v>
      </c>
      <c r="S214" s="107"/>
      <c r="T214" s="107">
        <f>T104+T112+T125+T135+T147+T154+T169+T177+T184+T198+T213</f>
        <v>247</v>
      </c>
      <c r="U214" s="107">
        <f t="shared" si="26"/>
        <v>3</v>
      </c>
      <c r="V214" s="107">
        <f t="shared" si="26"/>
        <v>22</v>
      </c>
      <c r="W214" s="107">
        <f t="shared" si="26"/>
        <v>0</v>
      </c>
      <c r="X214" s="107"/>
      <c r="Y214" s="107"/>
      <c r="Z214" s="107"/>
      <c r="AA214" s="107">
        <f t="shared" si="26"/>
        <v>0</v>
      </c>
      <c r="AB214" s="107">
        <f t="shared" si="26"/>
        <v>0</v>
      </c>
      <c r="AC214" s="107">
        <f t="shared" si="26"/>
        <v>0</v>
      </c>
      <c r="AD214" s="107"/>
      <c r="AE214" s="107">
        <f t="shared" si="26"/>
        <v>0</v>
      </c>
      <c r="AF214" s="107">
        <f t="shared" si="26"/>
        <v>0</v>
      </c>
      <c r="AG214" s="107">
        <f t="shared" si="26"/>
        <v>0</v>
      </c>
      <c r="AH214" s="107">
        <f t="shared" si="26"/>
        <v>0</v>
      </c>
    </row>
    <row r="215" spans="1:34">
      <c r="A215" s="108"/>
      <c r="B215" s="114"/>
      <c r="C215" s="115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  <c r="AH215" s="108"/>
    </row>
    <row r="216" spans="1:34">
      <c r="A216" s="108"/>
      <c r="B216" s="114"/>
      <c r="C216" s="115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</row>
    <row r="217" spans="1:34" ht="15.75" thickBot="1">
      <c r="A217" s="109"/>
      <c r="B217" s="116"/>
      <c r="C217" s="117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</row>
    <row r="218" spans="1:34" ht="15.75" thickBot="1">
      <c r="A218" s="1"/>
      <c r="B218" s="142"/>
      <c r="C218" s="14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8.75">
      <c r="B219" s="23"/>
      <c r="C219" s="23"/>
      <c r="D219" s="23"/>
      <c r="E219" s="23"/>
      <c r="F219" s="23"/>
      <c r="G219" s="23" t="s">
        <v>161</v>
      </c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1"/>
    </row>
    <row r="220" spans="1:34" ht="18.75">
      <c r="B220" s="23" t="s">
        <v>442</v>
      </c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1"/>
    </row>
    <row r="221" spans="1:34" ht="18.75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1"/>
    </row>
    <row r="222" spans="1:34" ht="18.75">
      <c r="B222" s="23"/>
      <c r="C222" s="23"/>
      <c r="D222" s="23"/>
      <c r="E222" s="23"/>
      <c r="F222" s="23"/>
      <c r="G222" s="70" t="s">
        <v>431</v>
      </c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1"/>
    </row>
    <row r="223" spans="1:34" hidden="1"/>
    <row r="224" spans="1:34" ht="1.5" customHeight="1" thickBot="1"/>
    <row r="225" spans="1:34" ht="15.75" hidden="1" thickBot="1"/>
    <row r="226" spans="1:34" ht="15.75" hidden="1" thickBot="1"/>
    <row r="227" spans="1:34" ht="15.75" hidden="1" thickBot="1"/>
    <row r="228" spans="1:34" ht="28.5" customHeight="1" thickBot="1">
      <c r="A228" s="81" t="s">
        <v>0</v>
      </c>
      <c r="B228" s="83" t="s">
        <v>1</v>
      </c>
      <c r="C228" s="84"/>
      <c r="D228" s="76" t="s">
        <v>2</v>
      </c>
      <c r="E228" s="76" t="s">
        <v>3</v>
      </c>
      <c r="F228" s="76" t="s">
        <v>4</v>
      </c>
      <c r="G228" s="76" t="s">
        <v>5</v>
      </c>
      <c r="H228" s="76" t="s">
        <v>8</v>
      </c>
      <c r="I228" s="78" t="s">
        <v>7</v>
      </c>
      <c r="J228" s="79"/>
      <c r="K228" s="80"/>
      <c r="L228" s="76" t="s">
        <v>11</v>
      </c>
      <c r="M228" s="76" t="s">
        <v>12</v>
      </c>
      <c r="N228" s="76" t="s">
        <v>13</v>
      </c>
      <c r="O228" s="78" t="s">
        <v>17</v>
      </c>
      <c r="P228" s="79"/>
      <c r="Q228" s="80"/>
      <c r="R228" s="76" t="s">
        <v>91</v>
      </c>
      <c r="S228" s="76" t="s">
        <v>92</v>
      </c>
      <c r="T228" s="76" t="s">
        <v>93</v>
      </c>
      <c r="U228" s="76" t="s">
        <v>94</v>
      </c>
      <c r="V228" s="105" t="s">
        <v>95</v>
      </c>
      <c r="W228" s="106"/>
      <c r="X228" s="106"/>
      <c r="Y228" s="106"/>
      <c r="Z228" s="106"/>
      <c r="AA228" s="78" t="s">
        <v>101</v>
      </c>
      <c r="AB228" s="79"/>
      <c r="AC228" s="80"/>
      <c r="AD228" s="76" t="s">
        <v>104</v>
      </c>
      <c r="AE228" s="76" t="s">
        <v>105</v>
      </c>
      <c r="AF228" s="76" t="s">
        <v>106</v>
      </c>
      <c r="AG228" s="78" t="s">
        <v>107</v>
      </c>
      <c r="AH228" s="80"/>
    </row>
    <row r="229" spans="1:34" ht="131.25" customHeight="1" thickBot="1">
      <c r="A229" s="82"/>
      <c r="B229" s="85"/>
      <c r="C229" s="86"/>
      <c r="D229" s="77"/>
      <c r="E229" s="77"/>
      <c r="F229" s="77"/>
      <c r="G229" s="77"/>
      <c r="H229" s="77"/>
      <c r="I229" s="3" t="s">
        <v>6</v>
      </c>
      <c r="J229" s="3" t="s">
        <v>9</v>
      </c>
      <c r="K229" s="3" t="s">
        <v>10</v>
      </c>
      <c r="L229" s="77"/>
      <c r="M229" s="77"/>
      <c r="N229" s="77"/>
      <c r="O229" s="4" t="s">
        <v>14</v>
      </c>
      <c r="P229" s="4" t="s">
        <v>15</v>
      </c>
      <c r="Q229" s="4" t="s">
        <v>16</v>
      </c>
      <c r="R229" s="77"/>
      <c r="S229" s="77"/>
      <c r="T229" s="77"/>
      <c r="U229" s="77"/>
      <c r="V229" s="16" t="s">
        <v>100</v>
      </c>
      <c r="W229" s="16" t="s">
        <v>96</v>
      </c>
      <c r="X229" s="16" t="s">
        <v>97</v>
      </c>
      <c r="Y229" s="16" t="s">
        <v>98</v>
      </c>
      <c r="Z229" s="16" t="s">
        <v>99</v>
      </c>
      <c r="AA229" s="3" t="s">
        <v>100</v>
      </c>
      <c r="AB229" s="3" t="s">
        <v>102</v>
      </c>
      <c r="AC229" s="3" t="s">
        <v>103</v>
      </c>
      <c r="AD229" s="77"/>
      <c r="AE229" s="77"/>
      <c r="AF229" s="77"/>
      <c r="AG229" s="17" t="s">
        <v>108</v>
      </c>
      <c r="AH229" s="17" t="s">
        <v>109</v>
      </c>
    </row>
    <row r="230" spans="1:34" ht="15.75" customHeight="1" thickBot="1">
      <c r="A230" s="2">
        <v>1</v>
      </c>
      <c r="B230" s="91">
        <v>2</v>
      </c>
      <c r="C230" s="92"/>
      <c r="D230" s="2">
        <v>3</v>
      </c>
      <c r="E230" s="2">
        <v>4</v>
      </c>
      <c r="F230" s="2">
        <v>5</v>
      </c>
      <c r="G230" s="2">
        <v>6</v>
      </c>
      <c r="H230" s="2">
        <v>7</v>
      </c>
      <c r="I230" s="2">
        <v>8</v>
      </c>
      <c r="J230" s="2">
        <v>9</v>
      </c>
      <c r="K230" s="2">
        <v>10</v>
      </c>
      <c r="L230" s="2">
        <v>11</v>
      </c>
      <c r="M230" s="2">
        <v>12</v>
      </c>
      <c r="N230" s="2">
        <v>13</v>
      </c>
      <c r="O230" s="2">
        <v>14</v>
      </c>
      <c r="P230" s="2">
        <v>15</v>
      </c>
      <c r="Q230" s="2">
        <v>16</v>
      </c>
      <c r="R230" s="2">
        <v>17</v>
      </c>
      <c r="S230" s="2">
        <v>18</v>
      </c>
      <c r="T230" s="2">
        <v>19</v>
      </c>
      <c r="U230" s="2">
        <v>20</v>
      </c>
      <c r="V230" s="2">
        <v>21</v>
      </c>
      <c r="W230" s="2">
        <v>22</v>
      </c>
      <c r="X230" s="2">
        <v>23</v>
      </c>
      <c r="Y230" s="2">
        <v>24</v>
      </c>
      <c r="Z230" s="2">
        <v>25</v>
      </c>
      <c r="AA230" s="2">
        <v>26</v>
      </c>
      <c r="AB230" s="2">
        <v>27</v>
      </c>
      <c r="AC230" s="2">
        <v>28</v>
      </c>
      <c r="AD230" s="2">
        <v>29</v>
      </c>
      <c r="AE230" s="2">
        <v>30</v>
      </c>
      <c r="AF230" s="2">
        <v>31</v>
      </c>
      <c r="AG230" s="2">
        <v>32</v>
      </c>
      <c r="AH230" s="2">
        <v>33</v>
      </c>
    </row>
    <row r="231" spans="1:34" ht="16.5" thickBot="1">
      <c r="A231" s="8">
        <v>1</v>
      </c>
      <c r="B231" s="93" t="s">
        <v>343</v>
      </c>
      <c r="C231" s="9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24" customHeight="1" thickBot="1">
      <c r="A232" s="5">
        <v>1</v>
      </c>
      <c r="B232" s="87" t="s">
        <v>185</v>
      </c>
      <c r="C232" s="88"/>
      <c r="D232" s="1">
        <v>183</v>
      </c>
      <c r="E232" s="1">
        <v>1000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30.75" thickBot="1">
      <c r="A233" s="5">
        <v>2</v>
      </c>
      <c r="B233" s="87" t="s">
        <v>344</v>
      </c>
      <c r="C233" s="88"/>
      <c r="D233" s="1">
        <v>558</v>
      </c>
      <c r="E233" s="1">
        <v>2628</v>
      </c>
      <c r="F233" s="1">
        <v>2005</v>
      </c>
      <c r="G233" s="1">
        <v>4</v>
      </c>
      <c r="H233" s="1"/>
      <c r="I233" s="1">
        <v>1</v>
      </c>
      <c r="J233" s="1" t="s">
        <v>43</v>
      </c>
      <c r="K233" s="1"/>
      <c r="L233" s="1" t="s">
        <v>257</v>
      </c>
      <c r="M233" s="1" t="s">
        <v>312</v>
      </c>
      <c r="N233" s="1" t="s">
        <v>319</v>
      </c>
      <c r="O233" s="1">
        <v>22.5</v>
      </c>
      <c r="P233" s="1">
        <v>4.55</v>
      </c>
      <c r="Q233" s="1">
        <v>18</v>
      </c>
      <c r="R233" s="1">
        <v>64</v>
      </c>
      <c r="S233" s="1"/>
      <c r="T233" s="1">
        <v>2</v>
      </c>
      <c r="U233" s="1"/>
      <c r="V233" s="1">
        <v>1</v>
      </c>
      <c r="W233" s="1" t="s">
        <v>397</v>
      </c>
      <c r="X233" s="1" t="s">
        <v>328</v>
      </c>
      <c r="Y233" s="1">
        <v>250</v>
      </c>
      <c r="Z233" s="1" t="s">
        <v>398</v>
      </c>
      <c r="AA233" s="1"/>
      <c r="AB233" s="1"/>
      <c r="AC233" s="1"/>
      <c r="AD233" s="1" t="s">
        <v>125</v>
      </c>
      <c r="AE233" s="1" t="s">
        <v>135</v>
      </c>
      <c r="AF233" s="1" t="s">
        <v>399</v>
      </c>
      <c r="AG233" s="1" t="s">
        <v>400</v>
      </c>
      <c r="AH233" s="1" t="s">
        <v>130</v>
      </c>
    </row>
    <row r="234" spans="1:34" ht="15.75" customHeight="1" thickBot="1">
      <c r="A234" s="5">
        <v>3</v>
      </c>
      <c r="B234" s="87" t="s">
        <v>345</v>
      </c>
      <c r="C234" s="88"/>
      <c r="D234" s="1">
        <v>90</v>
      </c>
      <c r="E234" s="1">
        <v>425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thickBot="1">
      <c r="A235" s="5">
        <v>4</v>
      </c>
      <c r="B235" s="87" t="s">
        <v>346</v>
      </c>
      <c r="C235" s="88"/>
      <c r="D235" s="1">
        <v>228</v>
      </c>
      <c r="E235" s="1">
        <v>1148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s="19" customFormat="1" ht="15.75" customHeight="1" thickBot="1">
      <c r="A236" s="40"/>
      <c r="B236" s="135" t="s">
        <v>181</v>
      </c>
      <c r="C236" s="136"/>
      <c r="D236" s="18">
        <f>D235+D234+D233+D232</f>
        <v>1059</v>
      </c>
      <c r="E236" s="18">
        <f>E235+E234+E233+E232</f>
        <v>5201</v>
      </c>
      <c r="F236" s="18"/>
      <c r="G236" s="18">
        <f>G235+G234+G233+G232</f>
        <v>4</v>
      </c>
      <c r="H236" s="18"/>
      <c r="I236" s="18">
        <v>1</v>
      </c>
      <c r="J236" s="18" t="s">
        <v>43</v>
      </c>
      <c r="K236" s="18"/>
      <c r="L236" s="18"/>
      <c r="M236" s="18"/>
      <c r="N236" s="18"/>
      <c r="O236" s="18">
        <f>O233</f>
        <v>22.5</v>
      </c>
      <c r="P236" s="18">
        <f t="shared" ref="P236:R236" si="27">P233</f>
        <v>4.55</v>
      </c>
      <c r="Q236" s="18">
        <f t="shared" si="27"/>
        <v>18</v>
      </c>
      <c r="R236" s="18">
        <f t="shared" si="27"/>
        <v>64</v>
      </c>
      <c r="S236" s="18"/>
      <c r="T236" s="18">
        <f>T233</f>
        <v>2</v>
      </c>
      <c r="U236" s="18"/>
      <c r="V236" s="18">
        <v>1</v>
      </c>
      <c r="W236" s="18"/>
      <c r="X236" s="18"/>
      <c r="Y236" s="18">
        <f>Y233</f>
        <v>250</v>
      </c>
      <c r="Z236" s="18"/>
      <c r="AA236" s="18"/>
      <c r="AB236" s="18"/>
      <c r="AC236" s="18"/>
      <c r="AD236" s="18"/>
      <c r="AE236" s="18"/>
      <c r="AF236" s="18"/>
      <c r="AG236" s="18"/>
      <c r="AH236" s="18"/>
    </row>
    <row r="237" spans="1:34" ht="15.75" thickBot="1">
      <c r="A237" s="47">
        <v>2</v>
      </c>
      <c r="B237" s="144" t="s">
        <v>347</v>
      </c>
      <c r="C237" s="14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 thickBot="1">
      <c r="A238" s="5">
        <v>1</v>
      </c>
      <c r="B238" s="87" t="s">
        <v>348</v>
      </c>
      <c r="C238" s="88"/>
      <c r="D238" s="1">
        <v>410</v>
      </c>
      <c r="E238" s="1">
        <v>1981</v>
      </c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thickBot="1">
      <c r="A239" s="5">
        <v>2</v>
      </c>
      <c r="B239" s="87" t="s">
        <v>349</v>
      </c>
      <c r="C239" s="88"/>
      <c r="D239" s="1">
        <v>641</v>
      </c>
      <c r="E239" s="1">
        <v>3069</v>
      </c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 t="s">
        <v>402</v>
      </c>
      <c r="AF239" s="1" t="s">
        <v>403</v>
      </c>
      <c r="AG239" s="1" t="s">
        <v>404</v>
      </c>
      <c r="AH239" s="1" t="s">
        <v>130</v>
      </c>
    </row>
    <row r="240" spans="1:34" ht="15.75" thickBot="1">
      <c r="A240" s="5">
        <v>3</v>
      </c>
      <c r="B240" s="87" t="s">
        <v>350</v>
      </c>
      <c r="C240" s="88"/>
      <c r="D240" s="1">
        <v>111</v>
      </c>
      <c r="E240" s="1">
        <v>420</v>
      </c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s="29" customFormat="1" ht="15.75" customHeight="1" thickBot="1">
      <c r="A241" s="48">
        <v>4</v>
      </c>
      <c r="B241" s="87" t="s">
        <v>351</v>
      </c>
      <c r="C241" s="88"/>
      <c r="D241" s="49">
        <v>519</v>
      </c>
      <c r="E241" s="49">
        <v>2432</v>
      </c>
      <c r="F241" s="25"/>
      <c r="G241" s="24"/>
      <c r="H241" s="24"/>
      <c r="I241" s="24"/>
      <c r="J241" s="25"/>
      <c r="K241" s="25"/>
      <c r="L241" s="25"/>
      <c r="M241" s="25"/>
      <c r="N241" s="25"/>
      <c r="O241" s="24"/>
      <c r="P241" s="24"/>
      <c r="Q241" s="24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</row>
    <row r="242" spans="1:34" ht="23.25" customHeight="1" thickBot="1">
      <c r="A242" s="5">
        <v>5</v>
      </c>
      <c r="B242" s="87" t="s">
        <v>352</v>
      </c>
      <c r="C242" s="88"/>
      <c r="D242" s="1">
        <v>289</v>
      </c>
      <c r="E242" s="1">
        <v>1251</v>
      </c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s="19" customFormat="1" ht="16.5" thickBot="1">
      <c r="A243" s="40"/>
      <c r="B243" s="135" t="s">
        <v>181</v>
      </c>
      <c r="C243" s="136"/>
      <c r="D243" s="18">
        <f>D242+D241+D240+D239+D238</f>
        <v>1970</v>
      </c>
      <c r="E243" s="18">
        <f>E242+E241+E240+E239+E238</f>
        <v>9153</v>
      </c>
      <c r="F243" s="18"/>
      <c r="G243" s="45">
        <f>G242+G241+G240+G239</f>
        <v>0</v>
      </c>
      <c r="H243" s="45">
        <f t="shared" ref="H243:I243" si="28">H242+H241+H240+H239</f>
        <v>0</v>
      </c>
      <c r="I243" s="45">
        <f t="shared" si="28"/>
        <v>0</v>
      </c>
      <c r="J243" s="45"/>
      <c r="K243" s="45">
        <f t="shared" ref="K243" si="29">K242+K241+K240+K239</f>
        <v>0</v>
      </c>
      <c r="L243" s="45"/>
      <c r="M243" s="45"/>
      <c r="N243" s="45"/>
      <c r="O243" s="45">
        <f t="shared" ref="O243:AH243" si="30">O242+O241+O240+O239</f>
        <v>0</v>
      </c>
      <c r="P243" s="45">
        <f t="shared" si="30"/>
        <v>0</v>
      </c>
      <c r="Q243" s="45">
        <f t="shared" si="30"/>
        <v>0</v>
      </c>
      <c r="R243" s="45">
        <f t="shared" si="30"/>
        <v>0</v>
      </c>
      <c r="S243" s="45">
        <f t="shared" si="30"/>
        <v>0</v>
      </c>
      <c r="T243" s="45">
        <f t="shared" si="30"/>
        <v>0</v>
      </c>
      <c r="U243" s="45">
        <f t="shared" si="30"/>
        <v>0</v>
      </c>
      <c r="V243" s="45">
        <f t="shared" si="30"/>
        <v>0</v>
      </c>
      <c r="W243" s="45">
        <f t="shared" si="30"/>
        <v>0</v>
      </c>
      <c r="X243" s="45">
        <f t="shared" si="30"/>
        <v>0</v>
      </c>
      <c r="Y243" s="45">
        <f t="shared" si="30"/>
        <v>0</v>
      </c>
      <c r="Z243" s="45">
        <f t="shared" si="30"/>
        <v>0</v>
      </c>
      <c r="AA243" s="45">
        <f t="shared" si="30"/>
        <v>0</v>
      </c>
      <c r="AB243" s="45">
        <f t="shared" si="30"/>
        <v>0</v>
      </c>
      <c r="AC243" s="45">
        <f t="shared" si="30"/>
        <v>0</v>
      </c>
      <c r="AD243" s="45">
        <f t="shared" si="30"/>
        <v>0</v>
      </c>
      <c r="AE243" s="45" t="e">
        <f t="shared" si="30"/>
        <v>#VALUE!</v>
      </c>
      <c r="AF243" s="45" t="e">
        <f t="shared" si="30"/>
        <v>#VALUE!</v>
      </c>
      <c r="AG243" s="45" t="e">
        <f t="shared" si="30"/>
        <v>#VALUE!</v>
      </c>
      <c r="AH243" s="45" t="e">
        <f t="shared" si="30"/>
        <v>#VALUE!</v>
      </c>
    </row>
    <row r="244" spans="1:34" ht="16.5" thickBot="1">
      <c r="A244" s="31">
        <v>3</v>
      </c>
      <c r="B244" s="137" t="s">
        <v>353</v>
      </c>
      <c r="C244" s="138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thickBot="1">
      <c r="A245" s="51">
        <v>1</v>
      </c>
      <c r="B245" s="101" t="s">
        <v>354</v>
      </c>
      <c r="C245" s="102"/>
      <c r="D245" s="1">
        <v>123</v>
      </c>
      <c r="E245" s="1">
        <v>738</v>
      </c>
      <c r="F245" s="1">
        <v>2006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 t="s">
        <v>125</v>
      </c>
      <c r="AE245" s="1" t="s">
        <v>402</v>
      </c>
      <c r="AF245" s="1" t="s">
        <v>153</v>
      </c>
      <c r="AG245" s="1"/>
      <c r="AH245" s="1"/>
    </row>
    <row r="246" spans="1:34" s="29" customFormat="1" ht="15.75" thickBot="1">
      <c r="A246" s="51">
        <v>2</v>
      </c>
      <c r="B246" s="120" t="s">
        <v>355</v>
      </c>
      <c r="C246" s="121"/>
      <c r="D246" s="49">
        <v>34</v>
      </c>
      <c r="E246" s="49">
        <v>229</v>
      </c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</row>
    <row r="247" spans="1:34" s="38" customFormat="1" ht="30.75" thickBot="1">
      <c r="A247" s="52">
        <v>3</v>
      </c>
      <c r="B247" s="150" t="s">
        <v>356</v>
      </c>
      <c r="C247" s="151"/>
      <c r="D247" s="37">
        <v>458</v>
      </c>
      <c r="E247" s="37">
        <v>2660</v>
      </c>
      <c r="F247" s="37">
        <v>2003</v>
      </c>
      <c r="G247" s="37">
        <v>1</v>
      </c>
      <c r="H247" s="37"/>
      <c r="I247" s="37">
        <v>1</v>
      </c>
      <c r="J247" s="37" t="s">
        <v>43</v>
      </c>
      <c r="K247" s="37"/>
      <c r="L247" s="37" t="s">
        <v>257</v>
      </c>
      <c r="M247" s="37" t="s">
        <v>312</v>
      </c>
      <c r="N247" s="37" t="s">
        <v>319</v>
      </c>
      <c r="O247" s="37">
        <v>9.41</v>
      </c>
      <c r="P247" s="37">
        <v>3.96</v>
      </c>
      <c r="Q247" s="37">
        <v>5.45</v>
      </c>
      <c r="R247" s="37">
        <v>18</v>
      </c>
      <c r="S247" s="37"/>
      <c r="T247" s="37">
        <v>1</v>
      </c>
      <c r="U247" s="37"/>
      <c r="V247" s="37">
        <v>1</v>
      </c>
      <c r="W247" s="37" t="s">
        <v>401</v>
      </c>
      <c r="X247" s="37" t="s">
        <v>124</v>
      </c>
      <c r="Y247" s="37">
        <v>250</v>
      </c>
      <c r="Z247" s="37" t="s">
        <v>319</v>
      </c>
      <c r="AA247" s="37"/>
      <c r="AB247" s="37"/>
      <c r="AC247" s="37"/>
      <c r="AD247" s="37" t="s">
        <v>125</v>
      </c>
      <c r="AE247" s="37" t="s">
        <v>402</v>
      </c>
      <c r="AF247" s="37" t="s">
        <v>153</v>
      </c>
      <c r="AG247" s="37"/>
      <c r="AH247" s="37"/>
    </row>
    <row r="248" spans="1:34" ht="15.75" thickBot="1">
      <c r="A248" s="51">
        <v>4</v>
      </c>
      <c r="B248" s="101" t="s">
        <v>357</v>
      </c>
      <c r="C248" s="102"/>
      <c r="D248" s="1">
        <v>189</v>
      </c>
      <c r="E248" s="1">
        <v>920</v>
      </c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s="46" customFormat="1" ht="15.75" thickBot="1">
      <c r="A249" s="44"/>
      <c r="B249" s="148" t="s">
        <v>181</v>
      </c>
      <c r="C249" s="149"/>
      <c r="D249" s="45">
        <f>D248+D247+D246+D245</f>
        <v>804</v>
      </c>
      <c r="E249" s="45">
        <f>E248+E247+E246+E245</f>
        <v>4547</v>
      </c>
      <c r="F249" s="45"/>
      <c r="G249" s="45">
        <f>G248+G247+G246+G245</f>
        <v>1</v>
      </c>
      <c r="H249" s="45">
        <f t="shared" ref="H249:I249" si="31">H248+H247+H246+H245</f>
        <v>0</v>
      </c>
      <c r="I249" s="45">
        <f t="shared" si="31"/>
        <v>1</v>
      </c>
      <c r="J249" s="45"/>
      <c r="K249" s="45">
        <f t="shared" ref="K249" si="32">K248+K247+K246+K245</f>
        <v>0</v>
      </c>
      <c r="L249" s="45"/>
      <c r="M249" s="45"/>
      <c r="N249" s="45"/>
      <c r="O249" s="45">
        <f t="shared" ref="O249:AH249" si="33">O248+O247+O246+O245</f>
        <v>9.41</v>
      </c>
      <c r="P249" s="45">
        <f t="shared" si="33"/>
        <v>3.96</v>
      </c>
      <c r="Q249" s="45">
        <f t="shared" si="33"/>
        <v>5.45</v>
      </c>
      <c r="R249" s="45">
        <f t="shared" si="33"/>
        <v>18</v>
      </c>
      <c r="S249" s="45">
        <f t="shared" si="33"/>
        <v>0</v>
      </c>
      <c r="T249" s="45">
        <f t="shared" si="33"/>
        <v>1</v>
      </c>
      <c r="U249" s="45">
        <f t="shared" si="33"/>
        <v>0</v>
      </c>
      <c r="V249" s="45">
        <f t="shared" si="33"/>
        <v>1</v>
      </c>
      <c r="W249" s="45"/>
      <c r="X249" s="45"/>
      <c r="Y249" s="45">
        <f t="shared" si="33"/>
        <v>250</v>
      </c>
      <c r="Z249" s="45" t="e">
        <f t="shared" si="33"/>
        <v>#VALUE!</v>
      </c>
      <c r="AA249" s="45">
        <f t="shared" si="33"/>
        <v>0</v>
      </c>
      <c r="AB249" s="45">
        <f t="shared" si="33"/>
        <v>0</v>
      </c>
      <c r="AC249" s="45">
        <f t="shared" si="33"/>
        <v>0</v>
      </c>
      <c r="AD249" s="45" t="e">
        <f t="shared" si="33"/>
        <v>#VALUE!</v>
      </c>
      <c r="AE249" s="45" t="e">
        <f t="shared" si="33"/>
        <v>#VALUE!</v>
      </c>
      <c r="AF249" s="45" t="e">
        <f t="shared" si="33"/>
        <v>#VALUE!</v>
      </c>
      <c r="AG249" s="45">
        <f t="shared" si="33"/>
        <v>0</v>
      </c>
      <c r="AH249" s="45">
        <f t="shared" si="33"/>
        <v>0</v>
      </c>
    </row>
    <row r="250" spans="1:34" ht="16.5" thickBot="1">
      <c r="A250" s="31">
        <v>4</v>
      </c>
      <c r="B250" s="137" t="s">
        <v>358</v>
      </c>
      <c r="C250" s="138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s="38" customFormat="1" ht="30.75" thickBot="1">
      <c r="A251" s="34">
        <v>1</v>
      </c>
      <c r="B251" s="146" t="s">
        <v>359</v>
      </c>
      <c r="C251" s="147"/>
      <c r="D251" s="37">
        <v>471</v>
      </c>
      <c r="E251" s="37">
        <v>2254</v>
      </c>
      <c r="F251" s="37">
        <v>2005</v>
      </c>
      <c r="G251" s="37">
        <v>4</v>
      </c>
      <c r="H251" s="37"/>
      <c r="I251" s="37">
        <v>1</v>
      </c>
      <c r="J251" s="37" t="s">
        <v>43</v>
      </c>
      <c r="K251" s="37"/>
      <c r="L251" s="37" t="s">
        <v>257</v>
      </c>
      <c r="M251" s="37" t="s">
        <v>312</v>
      </c>
      <c r="N251" s="37" t="s">
        <v>319</v>
      </c>
      <c r="O251" s="37">
        <v>41.1</v>
      </c>
      <c r="P251" s="37">
        <v>100</v>
      </c>
      <c r="Q251" s="37">
        <v>41.1</v>
      </c>
      <c r="R251" s="37">
        <v>90</v>
      </c>
      <c r="S251" s="37"/>
      <c r="T251" s="37"/>
      <c r="U251" s="37"/>
      <c r="V251" s="37">
        <v>1</v>
      </c>
      <c r="W251" s="37"/>
      <c r="X251" s="37" t="s">
        <v>124</v>
      </c>
      <c r="Y251" s="37" t="s">
        <v>156</v>
      </c>
      <c r="Z251" s="37" t="s">
        <v>319</v>
      </c>
      <c r="AA251" s="37"/>
      <c r="AB251" s="37"/>
      <c r="AC251" s="37"/>
      <c r="AD251" s="37" t="s">
        <v>125</v>
      </c>
      <c r="AE251" s="37" t="s">
        <v>402</v>
      </c>
      <c r="AF251" s="37" t="s">
        <v>153</v>
      </c>
      <c r="AG251" s="37" t="s">
        <v>145</v>
      </c>
      <c r="AH251" s="37" t="s">
        <v>130</v>
      </c>
    </row>
    <row r="252" spans="1:34" ht="30.75" thickBot="1">
      <c r="A252" s="53">
        <v>2</v>
      </c>
      <c r="B252" s="132" t="s">
        <v>360</v>
      </c>
      <c r="C252" s="133"/>
      <c r="D252" s="1">
        <v>565</v>
      </c>
      <c r="E252" s="1">
        <v>2645</v>
      </c>
      <c r="F252" s="1"/>
      <c r="G252" s="1"/>
      <c r="H252" s="1"/>
      <c r="I252" s="1"/>
      <c r="J252" s="1"/>
      <c r="K252" s="1"/>
      <c r="L252" s="1"/>
      <c r="M252" s="1"/>
      <c r="N252" s="1"/>
      <c r="O252" s="1">
        <v>2.2000000000000002</v>
      </c>
      <c r="P252" s="1">
        <v>100</v>
      </c>
      <c r="Q252" s="1">
        <v>2.2000000000000002</v>
      </c>
      <c r="R252" s="1">
        <v>56</v>
      </c>
      <c r="S252" s="1"/>
      <c r="T252" s="1"/>
      <c r="U252" s="1"/>
      <c r="V252" s="1"/>
      <c r="W252" s="1"/>
      <c r="X252" s="1"/>
      <c r="Y252" s="1"/>
      <c r="Z252" s="1" t="s">
        <v>319</v>
      </c>
      <c r="AA252" s="1"/>
      <c r="AB252" s="1"/>
      <c r="AC252" s="1"/>
      <c r="AD252" s="1" t="s">
        <v>125</v>
      </c>
      <c r="AE252" s="1" t="s">
        <v>402</v>
      </c>
      <c r="AF252" s="1" t="s">
        <v>153</v>
      </c>
      <c r="AG252" s="1" t="s">
        <v>145</v>
      </c>
      <c r="AH252" s="1" t="s">
        <v>130</v>
      </c>
    </row>
    <row r="253" spans="1:34" ht="30.75" thickBot="1">
      <c r="A253" s="50">
        <v>3</v>
      </c>
      <c r="B253" s="87" t="s">
        <v>113</v>
      </c>
      <c r="C253" s="88"/>
      <c r="D253" s="1">
        <v>472</v>
      </c>
      <c r="E253" s="1">
        <v>2356</v>
      </c>
      <c r="F253" s="1"/>
      <c r="G253" s="1"/>
      <c r="H253" s="1"/>
      <c r="I253" s="1"/>
      <c r="J253" s="1"/>
      <c r="K253" s="1"/>
      <c r="L253" s="1"/>
      <c r="M253" s="1"/>
      <c r="N253" s="1"/>
      <c r="O253" s="1">
        <v>3.4</v>
      </c>
      <c r="P253" s="1">
        <v>150</v>
      </c>
      <c r="Q253" s="1">
        <v>3.4</v>
      </c>
      <c r="R253" s="1">
        <v>68</v>
      </c>
      <c r="S253" s="1"/>
      <c r="T253" s="1"/>
      <c r="U253" s="1"/>
      <c r="V253" s="1"/>
      <c r="W253" s="1"/>
      <c r="X253" s="1"/>
      <c r="Y253" s="1"/>
      <c r="Z253" s="37" t="s">
        <v>319</v>
      </c>
      <c r="AA253" s="1"/>
      <c r="AB253" s="1"/>
      <c r="AC253" s="1"/>
      <c r="AD253" s="37" t="s">
        <v>125</v>
      </c>
      <c r="AE253" s="37" t="s">
        <v>402</v>
      </c>
      <c r="AF253" s="37" t="s">
        <v>153</v>
      </c>
      <c r="AG253" s="1" t="s">
        <v>145</v>
      </c>
      <c r="AH253" s="1" t="s">
        <v>130</v>
      </c>
    </row>
    <row r="254" spans="1:34" ht="21" customHeight="1" thickBot="1">
      <c r="A254" s="50">
        <v>4</v>
      </c>
      <c r="B254" s="87" t="s">
        <v>361</v>
      </c>
      <c r="C254" s="88"/>
      <c r="D254" s="1">
        <v>562</v>
      </c>
      <c r="E254" s="1">
        <v>2475</v>
      </c>
      <c r="F254" s="1"/>
      <c r="G254" s="1"/>
      <c r="H254" s="1"/>
      <c r="I254" s="1"/>
      <c r="J254" s="1"/>
      <c r="K254" s="1"/>
      <c r="L254" s="1"/>
      <c r="M254" s="1"/>
      <c r="N254" s="1"/>
      <c r="O254" s="1">
        <v>3.5</v>
      </c>
      <c r="P254" s="1">
        <v>150</v>
      </c>
      <c r="Q254" s="1">
        <v>3.5</v>
      </c>
      <c r="R254" s="1">
        <v>70</v>
      </c>
      <c r="S254" s="1"/>
      <c r="T254" s="1"/>
      <c r="U254" s="1"/>
      <c r="V254" s="1"/>
      <c r="W254" s="1"/>
      <c r="X254" s="1"/>
      <c r="Y254" s="1"/>
      <c r="Z254" s="1" t="s">
        <v>319</v>
      </c>
      <c r="AA254" s="1"/>
      <c r="AB254" s="1"/>
      <c r="AC254" s="1"/>
      <c r="AD254" s="1" t="s">
        <v>125</v>
      </c>
      <c r="AE254" s="1" t="s">
        <v>402</v>
      </c>
      <c r="AF254" s="1" t="s">
        <v>153</v>
      </c>
      <c r="AG254" s="1" t="s">
        <v>145</v>
      </c>
      <c r="AH254" s="1" t="s">
        <v>130</v>
      </c>
    </row>
    <row r="255" spans="1:34" s="46" customFormat="1" ht="15.75" thickBot="1">
      <c r="A255" s="44"/>
      <c r="B255" s="148" t="s">
        <v>181</v>
      </c>
      <c r="C255" s="149"/>
      <c r="D255" s="45">
        <f>D254+D253+D252+D251</f>
        <v>2070</v>
      </c>
      <c r="E255" s="45">
        <f>E254+E253+E252+E251</f>
        <v>9730</v>
      </c>
      <c r="F255" s="45"/>
      <c r="G255" s="45">
        <f>G254+G253+G252+G251</f>
        <v>4</v>
      </c>
      <c r="H255" s="45">
        <f t="shared" ref="H255:AH255" si="34">H254+H253+H252+H251</f>
        <v>0</v>
      </c>
      <c r="I255" s="45">
        <f t="shared" si="34"/>
        <v>1</v>
      </c>
      <c r="J255" s="45"/>
      <c r="K255" s="45"/>
      <c r="L255" s="45"/>
      <c r="M255" s="45"/>
      <c r="N255" s="45"/>
      <c r="O255" s="45"/>
      <c r="P255" s="45">
        <f t="shared" si="34"/>
        <v>500</v>
      </c>
      <c r="Q255" s="45">
        <f t="shared" si="34"/>
        <v>50.2</v>
      </c>
      <c r="R255" s="45">
        <f t="shared" si="34"/>
        <v>284</v>
      </c>
      <c r="S255" s="45">
        <f t="shared" si="34"/>
        <v>0</v>
      </c>
      <c r="T255" s="45">
        <f t="shared" si="34"/>
        <v>0</v>
      </c>
      <c r="U255" s="45">
        <f t="shared" si="34"/>
        <v>0</v>
      </c>
      <c r="V255" s="45">
        <v>1</v>
      </c>
      <c r="W255" s="45">
        <f t="shared" si="34"/>
        <v>0</v>
      </c>
      <c r="X255" s="45"/>
      <c r="Y255" s="45"/>
      <c r="Z255" s="45" t="e">
        <f t="shared" si="34"/>
        <v>#VALUE!</v>
      </c>
      <c r="AA255" s="45">
        <f t="shared" si="34"/>
        <v>0</v>
      </c>
      <c r="AB255" s="45">
        <f t="shared" si="34"/>
        <v>0</v>
      </c>
      <c r="AC255" s="45">
        <f t="shared" si="34"/>
        <v>0</v>
      </c>
      <c r="AD255" s="45" t="e">
        <f t="shared" si="34"/>
        <v>#VALUE!</v>
      </c>
      <c r="AE255" s="45" t="e">
        <f t="shared" si="34"/>
        <v>#VALUE!</v>
      </c>
      <c r="AF255" s="45" t="e">
        <f t="shared" si="34"/>
        <v>#VALUE!</v>
      </c>
      <c r="AG255" s="45" t="e">
        <f t="shared" si="34"/>
        <v>#VALUE!</v>
      </c>
      <c r="AH255" s="45" t="e">
        <f t="shared" si="34"/>
        <v>#VALUE!</v>
      </c>
    </row>
    <row r="256" spans="1:34" ht="16.5" thickBot="1">
      <c r="A256" s="31">
        <v>5</v>
      </c>
      <c r="B256" s="126" t="s">
        <v>362</v>
      </c>
      <c r="C256" s="12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5" ht="30.75" thickBot="1">
      <c r="A257" s="5">
        <v>1</v>
      </c>
      <c r="B257" s="87" t="s">
        <v>365</v>
      </c>
      <c r="C257" s="88"/>
      <c r="D257" s="1">
        <v>955</v>
      </c>
      <c r="E257" s="1">
        <v>5746</v>
      </c>
      <c r="F257" s="1">
        <v>2000</v>
      </c>
      <c r="G257" s="1" t="s">
        <v>366</v>
      </c>
      <c r="H257" s="1">
        <v>39</v>
      </c>
      <c r="I257" s="1">
        <v>1</v>
      </c>
      <c r="J257" s="1" t="s">
        <v>367</v>
      </c>
      <c r="K257" s="1"/>
      <c r="L257" s="1" t="s">
        <v>257</v>
      </c>
      <c r="M257" s="1" t="s">
        <v>312</v>
      </c>
      <c r="N257" s="1" t="s">
        <v>319</v>
      </c>
      <c r="O257" s="1">
        <v>8.9</v>
      </c>
      <c r="P257" s="1">
        <v>100</v>
      </c>
      <c r="Q257" s="1">
        <v>8.9</v>
      </c>
      <c r="R257" s="1" t="s">
        <v>414</v>
      </c>
      <c r="S257" s="1"/>
      <c r="T257" s="1"/>
      <c r="U257" s="1"/>
      <c r="V257" s="1">
        <v>1</v>
      </c>
      <c r="W257" s="1" t="s">
        <v>397</v>
      </c>
      <c r="X257" s="1" t="s">
        <v>124</v>
      </c>
      <c r="Y257" s="1">
        <v>500</v>
      </c>
      <c r="Z257" s="1" t="s">
        <v>84</v>
      </c>
      <c r="AA257" s="1"/>
      <c r="AB257" s="1"/>
      <c r="AC257" s="1"/>
      <c r="AD257" s="1"/>
      <c r="AE257" s="1"/>
      <c r="AF257" s="1"/>
      <c r="AG257" s="1"/>
      <c r="AH257" s="1"/>
    </row>
    <row r="258" spans="1:35" s="55" customFormat="1" ht="32.25" thickBot="1">
      <c r="A258" s="42">
        <v>2</v>
      </c>
      <c r="B258" s="139" t="s">
        <v>363</v>
      </c>
      <c r="C258" s="140"/>
      <c r="D258" s="33">
        <v>403</v>
      </c>
      <c r="E258" s="33">
        <v>1777</v>
      </c>
      <c r="F258" s="62"/>
      <c r="G258" s="1" t="s">
        <v>366</v>
      </c>
      <c r="H258" s="33"/>
      <c r="I258" s="33">
        <v>1</v>
      </c>
      <c r="J258" s="1" t="s">
        <v>367</v>
      </c>
      <c r="K258" s="33"/>
      <c r="L258" s="1" t="s">
        <v>257</v>
      </c>
      <c r="M258" s="33" t="s">
        <v>258</v>
      </c>
      <c r="N258" s="1" t="s">
        <v>319</v>
      </c>
      <c r="O258" s="33">
        <v>4.3</v>
      </c>
      <c r="P258" s="33">
        <v>45</v>
      </c>
      <c r="Q258" s="33">
        <v>4.3</v>
      </c>
      <c r="R258" s="49" t="s">
        <v>415</v>
      </c>
      <c r="S258" s="49"/>
      <c r="T258" s="49"/>
      <c r="U258" s="49"/>
      <c r="V258" s="49">
        <v>1</v>
      </c>
      <c r="W258" s="1" t="s">
        <v>397</v>
      </c>
      <c r="X258" s="1" t="s">
        <v>124</v>
      </c>
      <c r="Y258" s="49"/>
      <c r="Z258" s="1" t="s">
        <v>84</v>
      </c>
      <c r="AA258" s="49"/>
      <c r="AB258" s="49"/>
      <c r="AC258" s="49"/>
      <c r="AD258" s="49"/>
      <c r="AE258" s="49"/>
      <c r="AF258" s="49"/>
      <c r="AG258" s="49"/>
      <c r="AH258" s="49"/>
    </row>
    <row r="259" spans="1:35" ht="30.75" thickBot="1">
      <c r="A259" s="5">
        <v>3</v>
      </c>
      <c r="B259" s="132" t="s">
        <v>364</v>
      </c>
      <c r="C259" s="133"/>
      <c r="D259" s="1">
        <v>261</v>
      </c>
      <c r="E259" s="1">
        <v>1290</v>
      </c>
      <c r="F259" s="1"/>
      <c r="G259" s="1" t="s">
        <v>366</v>
      </c>
      <c r="H259" s="1">
        <v>42</v>
      </c>
      <c r="I259" s="1">
        <v>2</v>
      </c>
      <c r="J259" s="1" t="s">
        <v>367</v>
      </c>
      <c r="K259" s="1"/>
      <c r="L259" s="1" t="s">
        <v>257</v>
      </c>
      <c r="M259" s="1" t="s">
        <v>312</v>
      </c>
      <c r="N259" s="1" t="s">
        <v>319</v>
      </c>
      <c r="O259" s="56">
        <v>16.899999999999999</v>
      </c>
      <c r="P259" s="57">
        <v>100</v>
      </c>
      <c r="Q259" s="56">
        <v>16.899999999999999</v>
      </c>
      <c r="R259" s="56" t="s">
        <v>417</v>
      </c>
      <c r="S259" s="1"/>
      <c r="T259" s="1"/>
      <c r="U259" s="1"/>
      <c r="V259" s="1">
        <v>1</v>
      </c>
      <c r="W259" s="56" t="s">
        <v>397</v>
      </c>
      <c r="X259" s="1" t="s">
        <v>124</v>
      </c>
      <c r="Y259" s="56">
        <v>499</v>
      </c>
      <c r="Z259" s="1" t="s">
        <v>84</v>
      </c>
      <c r="AA259" s="1"/>
      <c r="AB259" s="1"/>
      <c r="AC259" s="1"/>
      <c r="AD259" s="56" t="s">
        <v>125</v>
      </c>
      <c r="AE259" s="56" t="s">
        <v>402</v>
      </c>
      <c r="AF259" s="56" t="s">
        <v>403</v>
      </c>
      <c r="AG259" s="56" t="s">
        <v>416</v>
      </c>
      <c r="AH259" s="56" t="s">
        <v>130</v>
      </c>
    </row>
    <row r="260" spans="1:35" s="58" customFormat="1" ht="30.75" thickBot="1">
      <c r="A260" s="52">
        <v>4</v>
      </c>
      <c r="B260" s="130" t="s">
        <v>62</v>
      </c>
      <c r="C260" s="131"/>
      <c r="D260" s="56">
        <v>534</v>
      </c>
      <c r="E260" s="56">
        <v>2749</v>
      </c>
      <c r="F260" s="56"/>
      <c r="G260" s="1" t="s">
        <v>366</v>
      </c>
      <c r="H260" s="56"/>
      <c r="I260" s="56">
        <v>1</v>
      </c>
      <c r="J260" s="1" t="s">
        <v>367</v>
      </c>
      <c r="K260" s="56"/>
      <c r="L260" s="1" t="s">
        <v>257</v>
      </c>
      <c r="M260" s="1" t="s">
        <v>312</v>
      </c>
      <c r="N260" s="1" t="s">
        <v>319</v>
      </c>
      <c r="O260" s="56">
        <v>3.3</v>
      </c>
      <c r="P260" s="57">
        <v>45</v>
      </c>
      <c r="Q260" s="56">
        <v>3.3</v>
      </c>
      <c r="R260" s="56" t="s">
        <v>418</v>
      </c>
      <c r="S260" s="56"/>
      <c r="T260" s="56"/>
      <c r="U260" s="56"/>
      <c r="V260" s="56">
        <v>1</v>
      </c>
      <c r="W260" s="56" t="s">
        <v>397</v>
      </c>
      <c r="X260" s="1" t="s">
        <v>124</v>
      </c>
      <c r="Y260" s="56"/>
      <c r="Z260" s="1" t="s">
        <v>84</v>
      </c>
      <c r="AA260" s="56"/>
      <c r="AB260" s="56"/>
      <c r="AC260" s="56"/>
      <c r="AD260" s="56"/>
      <c r="AE260" s="56"/>
      <c r="AF260" s="56"/>
      <c r="AG260" s="56"/>
      <c r="AH260" s="56"/>
    </row>
    <row r="261" spans="1:35" s="19" customFormat="1" ht="16.5" thickBot="1">
      <c r="A261" s="40"/>
      <c r="B261" s="135" t="s">
        <v>181</v>
      </c>
      <c r="C261" s="136"/>
      <c r="D261" s="18">
        <f>D260+D259+D258+D257</f>
        <v>2153</v>
      </c>
      <c r="E261" s="18">
        <f>E260+E259+E258+E257</f>
        <v>11562</v>
      </c>
      <c r="F261" s="18"/>
      <c r="G261" s="45"/>
      <c r="H261" s="45">
        <f t="shared" ref="H261:I261" si="35">H260+H259+H258+H257</f>
        <v>81</v>
      </c>
      <c r="I261" s="45">
        <f t="shared" si="35"/>
        <v>5</v>
      </c>
      <c r="J261" s="45"/>
      <c r="K261" s="45">
        <f t="shared" ref="K261" si="36">K260+K259+K258+K257</f>
        <v>0</v>
      </c>
      <c r="L261" s="45"/>
      <c r="M261" s="45"/>
      <c r="N261" s="45"/>
      <c r="O261" s="45">
        <f t="shared" ref="O261:AH261" si="37">O260+O259+O258+O257</f>
        <v>33.4</v>
      </c>
      <c r="P261" s="45">
        <f t="shared" si="37"/>
        <v>290</v>
      </c>
      <c r="Q261" s="45">
        <f t="shared" si="37"/>
        <v>33.4</v>
      </c>
      <c r="R261" s="45">
        <v>228</v>
      </c>
      <c r="S261" s="45">
        <f t="shared" si="37"/>
        <v>0</v>
      </c>
      <c r="T261" s="45">
        <f t="shared" si="37"/>
        <v>0</v>
      </c>
      <c r="U261" s="45">
        <f t="shared" si="37"/>
        <v>0</v>
      </c>
      <c r="V261" s="45">
        <v>4</v>
      </c>
      <c r="W261" s="45"/>
      <c r="X261" s="45"/>
      <c r="Y261" s="45">
        <f t="shared" si="37"/>
        <v>999</v>
      </c>
      <c r="Z261" s="45" t="e">
        <f t="shared" si="37"/>
        <v>#VALUE!</v>
      </c>
      <c r="AA261" s="45">
        <f t="shared" si="37"/>
        <v>0</v>
      </c>
      <c r="AB261" s="45">
        <f t="shared" si="37"/>
        <v>0</v>
      </c>
      <c r="AC261" s="45">
        <f t="shared" si="37"/>
        <v>0</v>
      </c>
      <c r="AD261" s="45" t="e">
        <f t="shared" si="37"/>
        <v>#VALUE!</v>
      </c>
      <c r="AE261" s="45" t="e">
        <f t="shared" si="37"/>
        <v>#VALUE!</v>
      </c>
      <c r="AF261" s="45" t="e">
        <f t="shared" si="37"/>
        <v>#VALUE!</v>
      </c>
      <c r="AG261" s="45" t="e">
        <f t="shared" si="37"/>
        <v>#VALUE!</v>
      </c>
      <c r="AH261" s="45" t="e">
        <f t="shared" si="37"/>
        <v>#VALUE!</v>
      </c>
    </row>
    <row r="262" spans="1:35" s="29" customFormat="1" ht="16.5" thickBot="1">
      <c r="A262" s="60">
        <v>6</v>
      </c>
      <c r="B262" s="152" t="s">
        <v>368</v>
      </c>
      <c r="C262" s="15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59"/>
      <c r="Q262" s="33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</row>
    <row r="263" spans="1:35" ht="15.75" thickBot="1">
      <c r="A263" s="61">
        <v>1</v>
      </c>
      <c r="B263" s="154" t="s">
        <v>369</v>
      </c>
      <c r="C263" s="155"/>
      <c r="D263" s="1">
        <v>395</v>
      </c>
      <c r="E263" s="1">
        <v>2184</v>
      </c>
      <c r="F263" s="1">
        <v>1981</v>
      </c>
      <c r="G263" s="1" t="s">
        <v>366</v>
      </c>
      <c r="H263" s="1"/>
      <c r="I263" s="1">
        <v>1</v>
      </c>
      <c r="J263" s="1" t="s">
        <v>367</v>
      </c>
      <c r="K263" s="1"/>
      <c r="L263" s="1"/>
      <c r="M263" s="1" t="s">
        <v>258</v>
      </c>
      <c r="N263" s="1"/>
      <c r="O263" s="1">
        <v>2.2000000000000002</v>
      </c>
      <c r="P263" s="1">
        <v>75</v>
      </c>
      <c r="Q263" s="1">
        <v>2.2000000000000002</v>
      </c>
      <c r="R263" s="1" t="s">
        <v>423</v>
      </c>
      <c r="S263" s="1"/>
      <c r="T263" s="1"/>
      <c r="U263" s="1"/>
      <c r="V263" s="1"/>
      <c r="W263" s="1"/>
      <c r="X263" s="1"/>
      <c r="Y263" s="1"/>
      <c r="Z263" s="1" t="s">
        <v>319</v>
      </c>
      <c r="AA263" s="1"/>
      <c r="AB263" s="1"/>
      <c r="AC263" s="1"/>
      <c r="AD263" s="1" t="s">
        <v>125</v>
      </c>
      <c r="AE263" s="1" t="s">
        <v>402</v>
      </c>
      <c r="AF263" s="1" t="s">
        <v>420</v>
      </c>
      <c r="AG263" s="1" t="s">
        <v>421</v>
      </c>
      <c r="AH263" s="1" t="s">
        <v>130</v>
      </c>
    </row>
    <row r="264" spans="1:35" ht="24" customHeight="1" thickBot="1">
      <c r="A264" s="5">
        <v>2</v>
      </c>
      <c r="B264" s="87" t="s">
        <v>370</v>
      </c>
      <c r="C264" s="88"/>
      <c r="D264" s="1">
        <v>516</v>
      </c>
      <c r="E264" s="1">
        <v>2628</v>
      </c>
      <c r="F264" s="1">
        <v>1999</v>
      </c>
      <c r="G264" s="1" t="s">
        <v>366</v>
      </c>
      <c r="H264" s="1"/>
      <c r="I264" s="1">
        <v>1</v>
      </c>
      <c r="J264" s="1" t="s">
        <v>367</v>
      </c>
      <c r="K264" s="1"/>
      <c r="L264" s="1" t="s">
        <v>257</v>
      </c>
      <c r="M264" s="1" t="s">
        <v>258</v>
      </c>
      <c r="N264" s="1"/>
      <c r="O264" s="1">
        <v>1.3</v>
      </c>
      <c r="P264" s="1">
        <v>75</v>
      </c>
      <c r="Q264" s="1">
        <v>1.3</v>
      </c>
      <c r="R264" s="1" t="s">
        <v>424</v>
      </c>
      <c r="S264" s="1"/>
      <c r="T264" s="1"/>
      <c r="U264" s="1"/>
      <c r="V264" s="1">
        <v>1</v>
      </c>
      <c r="W264" s="1" t="s">
        <v>397</v>
      </c>
      <c r="X264" s="1" t="s">
        <v>124</v>
      </c>
      <c r="Y264" s="1">
        <v>200</v>
      </c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5" ht="15.75" thickBot="1">
      <c r="A265" s="5">
        <v>3</v>
      </c>
      <c r="B265" s="87" t="s">
        <v>371</v>
      </c>
      <c r="C265" s="88"/>
      <c r="D265" s="1">
        <v>216</v>
      </c>
      <c r="E265" s="1">
        <v>1027</v>
      </c>
      <c r="F265" s="1"/>
      <c r="G265" s="1"/>
      <c r="H265" s="1"/>
      <c r="I265" s="1"/>
      <c r="J265" s="1"/>
      <c r="K265" s="1"/>
      <c r="L265" s="1"/>
      <c r="M265" s="1"/>
      <c r="N265" s="1"/>
      <c r="O265" s="1">
        <v>1.9</v>
      </c>
      <c r="P265" s="1">
        <v>75</v>
      </c>
      <c r="Q265" s="12">
        <v>1.9</v>
      </c>
      <c r="R265" s="1" t="s">
        <v>425</v>
      </c>
      <c r="S265" s="1"/>
      <c r="T265" s="1"/>
      <c r="U265" s="1"/>
      <c r="V265" s="1"/>
      <c r="W265" s="1"/>
      <c r="X265" s="1"/>
      <c r="Y265" s="1">
        <v>500</v>
      </c>
      <c r="Z265" s="1" t="s">
        <v>319</v>
      </c>
      <c r="AA265" s="1"/>
      <c r="AB265" s="1"/>
      <c r="AC265" s="1"/>
      <c r="AD265" s="1" t="s">
        <v>125</v>
      </c>
      <c r="AE265" s="1" t="s">
        <v>402</v>
      </c>
      <c r="AF265" s="1" t="s">
        <v>420</v>
      </c>
      <c r="AG265" s="1" t="s">
        <v>421</v>
      </c>
      <c r="AH265" s="1" t="s">
        <v>130</v>
      </c>
    </row>
    <row r="266" spans="1:35" ht="30.75" thickBot="1">
      <c r="A266" s="5">
        <v>4</v>
      </c>
      <c r="B266" s="87" t="s">
        <v>372</v>
      </c>
      <c r="C266" s="88"/>
      <c r="D266" s="1">
        <v>260</v>
      </c>
      <c r="E266" s="1">
        <v>1738</v>
      </c>
      <c r="F266" s="1">
        <v>1997</v>
      </c>
      <c r="G266" s="1"/>
      <c r="H266" s="1"/>
      <c r="I266" s="1">
        <v>1</v>
      </c>
      <c r="J266" s="1" t="s">
        <v>376</v>
      </c>
      <c r="K266" s="1"/>
      <c r="L266" s="1" t="s">
        <v>377</v>
      </c>
      <c r="M266" s="1" t="s">
        <v>258</v>
      </c>
      <c r="N266" s="1" t="s">
        <v>319</v>
      </c>
      <c r="O266" s="1">
        <v>3.1</v>
      </c>
      <c r="P266" s="1">
        <v>75</v>
      </c>
      <c r="Q266" s="1">
        <v>3.1</v>
      </c>
      <c r="R266" s="43" t="s">
        <v>419</v>
      </c>
      <c r="S266" s="1"/>
      <c r="T266" s="1"/>
      <c r="U266" s="1"/>
      <c r="V266" s="1"/>
      <c r="W266" s="1"/>
      <c r="X266" s="1" t="s">
        <v>124</v>
      </c>
      <c r="Y266" s="1"/>
      <c r="Z266" s="1" t="s">
        <v>319</v>
      </c>
      <c r="AA266" s="1"/>
      <c r="AB266" s="1"/>
      <c r="AC266" s="1"/>
      <c r="AD266" s="1" t="s">
        <v>125</v>
      </c>
      <c r="AE266" s="1" t="s">
        <v>402</v>
      </c>
      <c r="AF266" s="1" t="s">
        <v>420</v>
      </c>
      <c r="AG266" s="1" t="s">
        <v>421</v>
      </c>
      <c r="AH266" s="1" t="s">
        <v>130</v>
      </c>
    </row>
    <row r="267" spans="1:35" ht="30.75" thickBot="1">
      <c r="A267" s="5">
        <v>5</v>
      </c>
      <c r="B267" s="87" t="s">
        <v>373</v>
      </c>
      <c r="C267" s="88"/>
      <c r="D267" s="1">
        <v>91</v>
      </c>
      <c r="E267" s="1">
        <v>461</v>
      </c>
      <c r="F267" s="1"/>
      <c r="G267" s="1"/>
      <c r="H267" s="1"/>
      <c r="I267" s="1"/>
      <c r="J267" s="1"/>
      <c r="K267" s="1"/>
      <c r="L267" s="1"/>
      <c r="M267" s="1" t="s">
        <v>258</v>
      </c>
      <c r="N267" s="1" t="s">
        <v>319</v>
      </c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5" ht="15.75" thickBot="1">
      <c r="A268" s="5">
        <v>6</v>
      </c>
      <c r="B268" s="87" t="s">
        <v>374</v>
      </c>
      <c r="C268" s="88"/>
      <c r="D268" s="1">
        <v>197</v>
      </c>
      <c r="E268" s="1">
        <v>1024</v>
      </c>
      <c r="F268" s="1">
        <v>1999</v>
      </c>
      <c r="G268" s="1" t="s">
        <v>366</v>
      </c>
      <c r="H268" s="1"/>
      <c r="I268" s="1">
        <v>1</v>
      </c>
      <c r="J268" s="1" t="s">
        <v>367</v>
      </c>
      <c r="K268" s="1"/>
      <c r="L268" s="1" t="s">
        <v>257</v>
      </c>
      <c r="M268" s="1"/>
      <c r="N268" s="1"/>
      <c r="O268" s="1">
        <v>2</v>
      </c>
      <c r="P268" s="1">
        <v>45</v>
      </c>
      <c r="Q268" s="1">
        <v>2</v>
      </c>
      <c r="R268" s="43" t="s">
        <v>422</v>
      </c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 t="s">
        <v>125</v>
      </c>
      <c r="AE268" s="1" t="s">
        <v>402</v>
      </c>
      <c r="AF268" s="1" t="s">
        <v>420</v>
      </c>
      <c r="AG268" s="1" t="s">
        <v>421</v>
      </c>
      <c r="AH268" s="1" t="s">
        <v>130</v>
      </c>
    </row>
    <row r="269" spans="1:35" s="54" customFormat="1" ht="15.75" thickBot="1">
      <c r="A269" s="66">
        <v>7</v>
      </c>
      <c r="B269" s="158" t="s">
        <v>375</v>
      </c>
      <c r="C269" s="159"/>
      <c r="D269" s="37">
        <v>49</v>
      </c>
      <c r="E269" s="37">
        <v>420</v>
      </c>
      <c r="F269" s="37"/>
      <c r="G269" s="37"/>
      <c r="H269" s="37"/>
      <c r="I269" s="37"/>
      <c r="J269" s="37"/>
      <c r="K269" s="37"/>
      <c r="L269" s="37"/>
      <c r="M269" s="37"/>
      <c r="N269" s="37"/>
      <c r="O269" s="37">
        <v>0.7</v>
      </c>
      <c r="P269" s="37">
        <v>45</v>
      </c>
      <c r="Q269" s="37">
        <v>0.7</v>
      </c>
      <c r="R269" s="37">
        <v>6</v>
      </c>
      <c r="S269" s="37"/>
      <c r="T269" s="37"/>
      <c r="U269" s="37"/>
      <c r="V269" s="37"/>
      <c r="W269" s="37"/>
      <c r="X269" s="37"/>
      <c r="Y269" s="37"/>
      <c r="Z269" s="1" t="s">
        <v>319</v>
      </c>
      <c r="AA269" s="37"/>
      <c r="AB269" s="37"/>
      <c r="AC269" s="37"/>
      <c r="AD269" s="1" t="s">
        <v>125</v>
      </c>
      <c r="AE269" s="1" t="s">
        <v>402</v>
      </c>
      <c r="AF269" s="1" t="s">
        <v>420</v>
      </c>
      <c r="AG269" s="1" t="s">
        <v>421</v>
      </c>
      <c r="AH269" s="1" t="s">
        <v>130</v>
      </c>
      <c r="AI269" s="38"/>
    </row>
    <row r="270" spans="1:35" s="74" customFormat="1" ht="16.5" thickBot="1">
      <c r="A270" s="63"/>
      <c r="B270" s="156" t="s">
        <v>181</v>
      </c>
      <c r="C270" s="157"/>
      <c r="D270" s="72">
        <v>1553</v>
      </c>
      <c r="E270" s="72">
        <v>6394</v>
      </c>
      <c r="F270" s="72"/>
      <c r="G270" s="72"/>
      <c r="H270" s="73">
        <f t="shared" ref="H270" si="38">H269+H268+H267+H266</f>
        <v>0</v>
      </c>
      <c r="I270" s="72">
        <f>I269+I268+I267+I266+I265+I264+I263</f>
        <v>4</v>
      </c>
      <c r="J270" s="73"/>
      <c r="K270" s="72">
        <f>K269+K268+K267+K266+K265+K264+K263</f>
        <v>0</v>
      </c>
      <c r="L270" s="73"/>
      <c r="M270" s="73"/>
      <c r="N270" s="73"/>
      <c r="O270" s="72">
        <f>O269+O268+O267+O266+O265+O264+O263</f>
        <v>11.200000000000003</v>
      </c>
      <c r="P270" s="72">
        <f t="shared" ref="P270:AH270" si="39">P269+P268+P267+P266+P265+P264+P263</f>
        <v>390</v>
      </c>
      <c r="Q270" s="72">
        <f t="shared" si="39"/>
        <v>11.200000000000003</v>
      </c>
      <c r="R270" s="72">
        <v>137</v>
      </c>
      <c r="S270" s="72">
        <f t="shared" si="39"/>
        <v>0</v>
      </c>
      <c r="T270" s="72">
        <f t="shared" si="39"/>
        <v>0</v>
      </c>
      <c r="U270" s="72">
        <f t="shared" si="39"/>
        <v>0</v>
      </c>
      <c r="V270" s="72">
        <f t="shared" si="39"/>
        <v>1</v>
      </c>
      <c r="W270" s="72"/>
      <c r="X270" s="72"/>
      <c r="Y270" s="72">
        <f t="shared" si="39"/>
        <v>700</v>
      </c>
      <c r="Z270" s="72" t="e">
        <f t="shared" si="39"/>
        <v>#VALUE!</v>
      </c>
      <c r="AA270" s="72">
        <f t="shared" si="39"/>
        <v>0</v>
      </c>
      <c r="AB270" s="72">
        <f t="shared" si="39"/>
        <v>0</v>
      </c>
      <c r="AC270" s="72">
        <f t="shared" si="39"/>
        <v>0</v>
      </c>
      <c r="AD270" s="72" t="e">
        <f t="shared" si="39"/>
        <v>#VALUE!</v>
      </c>
      <c r="AE270" s="72" t="e">
        <f t="shared" si="39"/>
        <v>#VALUE!</v>
      </c>
      <c r="AF270" s="72" t="e">
        <f t="shared" si="39"/>
        <v>#VALUE!</v>
      </c>
      <c r="AG270" s="72" t="e">
        <f t="shared" si="39"/>
        <v>#VALUE!</v>
      </c>
      <c r="AH270" s="72" t="e">
        <f t="shared" si="39"/>
        <v>#VALUE!</v>
      </c>
    </row>
    <row r="271" spans="1:35" ht="16.5" thickBot="1">
      <c r="A271" s="8">
        <v>7</v>
      </c>
      <c r="B271" s="93" t="s">
        <v>379</v>
      </c>
      <c r="C271" s="9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2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5" ht="15.75" thickBot="1">
      <c r="A272" s="5">
        <v>1</v>
      </c>
      <c r="B272" s="87" t="s">
        <v>380</v>
      </c>
      <c r="C272" s="88"/>
      <c r="D272" s="1">
        <v>164</v>
      </c>
      <c r="E272" s="1">
        <v>663</v>
      </c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2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thickBot="1">
      <c r="A273" s="5">
        <v>2</v>
      </c>
      <c r="B273" s="87" t="s">
        <v>381</v>
      </c>
      <c r="C273" s="88"/>
      <c r="D273" s="1">
        <v>291</v>
      </c>
      <c r="E273" s="1">
        <v>1305</v>
      </c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thickBot="1">
      <c r="A274" s="5">
        <v>3</v>
      </c>
      <c r="B274" s="87" t="s">
        <v>382</v>
      </c>
      <c r="C274" s="88"/>
      <c r="D274" s="1">
        <v>171</v>
      </c>
      <c r="E274" s="1">
        <v>805</v>
      </c>
      <c r="F274" s="1"/>
      <c r="G274" s="1"/>
      <c r="H274" s="1"/>
      <c r="I274" s="1"/>
      <c r="J274" s="1"/>
      <c r="K274" s="1"/>
      <c r="L274" s="1"/>
      <c r="M274" s="1"/>
      <c r="N274" s="1"/>
      <c r="O274" s="12"/>
      <c r="P274" s="12"/>
      <c r="Q274" s="12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30.75" thickBot="1">
      <c r="A275" s="5">
        <v>4</v>
      </c>
      <c r="B275" s="87" t="s">
        <v>384</v>
      </c>
      <c r="C275" s="88"/>
      <c r="D275" s="1">
        <v>188</v>
      </c>
      <c r="E275" s="1">
        <v>1044</v>
      </c>
      <c r="F275" s="1">
        <v>2003</v>
      </c>
      <c r="G275" s="1" t="s">
        <v>366</v>
      </c>
      <c r="H275" s="1"/>
      <c r="I275" s="1">
        <v>1</v>
      </c>
      <c r="J275" s="1" t="s">
        <v>43</v>
      </c>
      <c r="K275" s="1"/>
      <c r="L275" s="1" t="s">
        <v>257</v>
      </c>
      <c r="M275" s="1" t="s">
        <v>312</v>
      </c>
      <c r="N275" s="1" t="s">
        <v>319</v>
      </c>
      <c r="O275" s="1">
        <v>9</v>
      </c>
      <c r="P275" s="1">
        <v>100</v>
      </c>
      <c r="Q275" s="1">
        <v>9</v>
      </c>
      <c r="R275" s="1" t="s">
        <v>413</v>
      </c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 t="s">
        <v>125</v>
      </c>
      <c r="AE275" s="1" t="s">
        <v>402</v>
      </c>
      <c r="AF275" s="1" t="s">
        <v>403</v>
      </c>
      <c r="AG275" s="1" t="s">
        <v>400</v>
      </c>
      <c r="AH275" s="1" t="s">
        <v>130</v>
      </c>
    </row>
    <row r="276" spans="1:34" s="29" customFormat="1" ht="30.75" thickBot="1">
      <c r="A276" s="48">
        <v>5</v>
      </c>
      <c r="B276" s="128" t="s">
        <v>383</v>
      </c>
      <c r="C276" s="129"/>
      <c r="D276" s="33">
        <v>159</v>
      </c>
      <c r="E276" s="33">
        <v>661</v>
      </c>
      <c r="F276" s="33">
        <v>2004</v>
      </c>
      <c r="G276" s="33" t="s">
        <v>366</v>
      </c>
      <c r="H276" s="32"/>
      <c r="I276" s="32">
        <v>1</v>
      </c>
      <c r="J276" s="1" t="s">
        <v>43</v>
      </c>
      <c r="K276" s="32"/>
      <c r="L276" s="1" t="s">
        <v>257</v>
      </c>
      <c r="M276" s="1" t="s">
        <v>312</v>
      </c>
      <c r="N276" s="1" t="s">
        <v>319</v>
      </c>
      <c r="O276" s="33">
        <v>10.029999999999999</v>
      </c>
      <c r="P276" s="33">
        <v>100</v>
      </c>
      <c r="Q276" s="33">
        <v>10.029999999999999</v>
      </c>
      <c r="R276" s="75"/>
      <c r="S276" s="25"/>
      <c r="T276" s="25">
        <v>1</v>
      </c>
      <c r="U276" s="25"/>
      <c r="V276" s="25">
        <v>1</v>
      </c>
      <c r="W276" s="25" t="s">
        <v>397</v>
      </c>
      <c r="X276" s="25" t="s">
        <v>124</v>
      </c>
      <c r="Y276" s="25">
        <v>200</v>
      </c>
      <c r="Z276" s="25" t="s">
        <v>319</v>
      </c>
      <c r="AA276" s="25"/>
      <c r="AB276" s="25"/>
      <c r="AC276" s="25"/>
      <c r="AD276" s="1" t="s">
        <v>125</v>
      </c>
      <c r="AE276" s="1" t="s">
        <v>402</v>
      </c>
      <c r="AF276" s="1" t="s">
        <v>403</v>
      </c>
      <c r="AG276" s="1" t="s">
        <v>400</v>
      </c>
      <c r="AH276" s="1" t="s">
        <v>130</v>
      </c>
    </row>
    <row r="277" spans="1:34" s="65" customFormat="1" ht="16.5" thickBot="1">
      <c r="A277" s="63"/>
      <c r="B277" s="156" t="s">
        <v>181</v>
      </c>
      <c r="C277" s="157"/>
      <c r="D277" s="64">
        <f>D276+D275+D274+D272+D273</f>
        <v>973</v>
      </c>
      <c r="E277" s="64">
        <f>E276+E275+E274+E272+E273</f>
        <v>4478</v>
      </c>
      <c r="F277" s="64"/>
      <c r="G277" s="64"/>
      <c r="H277" s="64">
        <f>H276+H275+H274+H272+H273</f>
        <v>0</v>
      </c>
      <c r="I277" s="64">
        <f t="shared" ref="I277:AH277" si="40">I276+I275+I274+I272+I273</f>
        <v>2</v>
      </c>
      <c r="J277" s="64"/>
      <c r="K277" s="64">
        <f t="shared" si="40"/>
        <v>0</v>
      </c>
      <c r="L277" s="64"/>
      <c r="M277" s="64"/>
      <c r="N277" s="64"/>
      <c r="O277" s="64">
        <f t="shared" si="40"/>
        <v>19.03</v>
      </c>
      <c r="P277" s="64">
        <f t="shared" si="40"/>
        <v>200</v>
      </c>
      <c r="Q277" s="64">
        <f t="shared" si="40"/>
        <v>19.03</v>
      </c>
      <c r="R277" s="64">
        <v>15</v>
      </c>
      <c r="S277" s="64">
        <f t="shared" si="40"/>
        <v>0</v>
      </c>
      <c r="T277" s="64">
        <f t="shared" si="40"/>
        <v>1</v>
      </c>
      <c r="U277" s="64">
        <f t="shared" si="40"/>
        <v>0</v>
      </c>
      <c r="V277" s="64">
        <f t="shared" si="40"/>
        <v>1</v>
      </c>
      <c r="W277" s="64"/>
      <c r="X277" s="64"/>
      <c r="Y277" s="64">
        <f t="shared" si="40"/>
        <v>200</v>
      </c>
      <c r="Z277" s="64" t="e">
        <f t="shared" si="40"/>
        <v>#VALUE!</v>
      </c>
      <c r="AA277" s="64">
        <f t="shared" si="40"/>
        <v>0</v>
      </c>
      <c r="AB277" s="64">
        <f t="shared" si="40"/>
        <v>0</v>
      </c>
      <c r="AC277" s="64">
        <f t="shared" si="40"/>
        <v>0</v>
      </c>
      <c r="AD277" s="64" t="e">
        <f t="shared" si="40"/>
        <v>#VALUE!</v>
      </c>
      <c r="AE277" s="64" t="e">
        <f t="shared" si="40"/>
        <v>#VALUE!</v>
      </c>
      <c r="AF277" s="64" t="e">
        <f t="shared" si="40"/>
        <v>#VALUE!</v>
      </c>
      <c r="AG277" s="64" t="e">
        <f t="shared" si="40"/>
        <v>#VALUE!</v>
      </c>
      <c r="AH277" s="64" t="e">
        <f t="shared" si="40"/>
        <v>#VALUE!</v>
      </c>
    </row>
    <row r="278" spans="1:34" ht="16.5" thickBot="1">
      <c r="A278" s="8">
        <v>8</v>
      </c>
      <c r="B278" s="93" t="s">
        <v>385</v>
      </c>
      <c r="C278" s="9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30.75" thickBot="1">
      <c r="A279" s="5">
        <v>1</v>
      </c>
      <c r="B279" s="87" t="s">
        <v>443</v>
      </c>
      <c r="C279" s="88"/>
      <c r="D279" s="1">
        <v>276</v>
      </c>
      <c r="E279" s="1">
        <v>1430</v>
      </c>
      <c r="F279" s="1">
        <v>1999</v>
      </c>
      <c r="G279" s="1" t="s">
        <v>366</v>
      </c>
      <c r="H279" s="1"/>
      <c r="I279" s="1">
        <v>1</v>
      </c>
      <c r="J279" s="1" t="s">
        <v>367</v>
      </c>
      <c r="K279" s="1"/>
      <c r="L279" s="1" t="s">
        <v>257</v>
      </c>
      <c r="M279" s="1" t="s">
        <v>378</v>
      </c>
      <c r="N279" s="1" t="s">
        <v>319</v>
      </c>
      <c r="O279" s="1">
        <v>2.5</v>
      </c>
      <c r="P279" s="1" t="s">
        <v>406</v>
      </c>
      <c r="Q279" s="1">
        <v>2.5</v>
      </c>
      <c r="R279" s="1" t="s">
        <v>407</v>
      </c>
      <c r="S279" s="1"/>
      <c r="T279" s="1"/>
      <c r="U279" s="1"/>
      <c r="V279" s="1"/>
      <c r="W279" s="1"/>
      <c r="X279" s="1"/>
      <c r="Y279" s="1"/>
      <c r="Z279" s="1" t="s">
        <v>319</v>
      </c>
      <c r="AA279" s="1"/>
      <c r="AB279" s="1"/>
      <c r="AC279" s="1"/>
      <c r="AD279" s="1"/>
      <c r="AE279" s="1"/>
      <c r="AF279" s="1"/>
      <c r="AG279" s="1"/>
      <c r="AH279" s="1"/>
    </row>
    <row r="280" spans="1:34" ht="15.75" thickBot="1">
      <c r="A280" s="5">
        <v>2</v>
      </c>
      <c r="B280" s="87" t="s">
        <v>387</v>
      </c>
      <c r="C280" s="88"/>
      <c r="D280" s="1">
        <v>149</v>
      </c>
      <c r="E280" s="1">
        <v>854</v>
      </c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30.75" thickBot="1">
      <c r="A281" s="5">
        <v>3</v>
      </c>
      <c r="B281" s="87" t="s">
        <v>388</v>
      </c>
      <c r="C281" s="88"/>
      <c r="D281" s="1">
        <v>879</v>
      </c>
      <c r="E281" s="1">
        <v>4192</v>
      </c>
      <c r="F281" s="1">
        <v>1980</v>
      </c>
      <c r="G281" s="1" t="s">
        <v>366</v>
      </c>
      <c r="H281" s="1"/>
      <c r="I281" s="1">
        <v>1</v>
      </c>
      <c r="J281" s="1" t="s">
        <v>367</v>
      </c>
      <c r="K281" s="1"/>
      <c r="L281" s="1" t="s">
        <v>257</v>
      </c>
      <c r="M281" s="1" t="s">
        <v>378</v>
      </c>
      <c r="N281" s="1" t="s">
        <v>319</v>
      </c>
      <c r="O281" s="1">
        <v>7.1</v>
      </c>
      <c r="P281" s="1" t="s">
        <v>405</v>
      </c>
      <c r="Q281" s="12">
        <v>7.1</v>
      </c>
      <c r="R281" s="1">
        <v>100</v>
      </c>
      <c r="S281" s="1"/>
      <c r="T281" s="1"/>
      <c r="U281" s="1"/>
      <c r="V281" s="1">
        <v>1</v>
      </c>
      <c r="W281" s="1" t="s">
        <v>397</v>
      </c>
      <c r="X281" s="1" t="s">
        <v>124</v>
      </c>
      <c r="Y281" s="1">
        <v>200</v>
      </c>
      <c r="Z281" s="1" t="s">
        <v>319</v>
      </c>
      <c r="AA281" s="1"/>
      <c r="AB281" s="1"/>
      <c r="AC281" s="1"/>
      <c r="AD281" s="1"/>
      <c r="AE281" s="1"/>
      <c r="AF281" s="1"/>
      <c r="AG281" s="1"/>
      <c r="AH281" s="1"/>
    </row>
    <row r="282" spans="1:34" s="19" customFormat="1" ht="16.5" thickBot="1">
      <c r="A282" s="44"/>
      <c r="B282" s="110" t="s">
        <v>181</v>
      </c>
      <c r="C282" s="111"/>
      <c r="D282" s="18">
        <f>D281+D280+D279</f>
        <v>1304</v>
      </c>
      <c r="E282" s="18">
        <f>E281+E280+E279</f>
        <v>6476</v>
      </c>
      <c r="F282" s="18"/>
      <c r="G282" s="18"/>
      <c r="H282" s="18">
        <f>H281+H280+H279</f>
        <v>0</v>
      </c>
      <c r="I282" s="18">
        <v>2</v>
      </c>
      <c r="J282" s="18"/>
      <c r="K282" s="18">
        <f t="shared" ref="K282:AH282" si="41">K281+K280+K279</f>
        <v>0</v>
      </c>
      <c r="L282" s="18"/>
      <c r="M282" s="18"/>
      <c r="N282" s="18"/>
      <c r="O282" s="18">
        <f t="shared" si="41"/>
        <v>9.6</v>
      </c>
      <c r="P282" s="18"/>
      <c r="Q282" s="18">
        <f t="shared" si="41"/>
        <v>9.6</v>
      </c>
      <c r="R282" s="18">
        <v>135</v>
      </c>
      <c r="S282" s="18">
        <f t="shared" si="41"/>
        <v>0</v>
      </c>
      <c r="T282" s="18">
        <f t="shared" si="41"/>
        <v>0</v>
      </c>
      <c r="U282" s="18">
        <f t="shared" si="41"/>
        <v>0</v>
      </c>
      <c r="V282" s="18">
        <f t="shared" si="41"/>
        <v>1</v>
      </c>
      <c r="W282" s="18"/>
      <c r="X282" s="18"/>
      <c r="Y282" s="18">
        <f t="shared" si="41"/>
        <v>200</v>
      </c>
      <c r="Z282" s="18" t="e">
        <f t="shared" si="41"/>
        <v>#VALUE!</v>
      </c>
      <c r="AA282" s="18">
        <f t="shared" si="41"/>
        <v>0</v>
      </c>
      <c r="AB282" s="18">
        <f t="shared" si="41"/>
        <v>0</v>
      </c>
      <c r="AC282" s="18">
        <f t="shared" si="41"/>
        <v>0</v>
      </c>
      <c r="AD282" s="18">
        <f t="shared" si="41"/>
        <v>0</v>
      </c>
      <c r="AE282" s="18">
        <f t="shared" si="41"/>
        <v>0</v>
      </c>
      <c r="AF282" s="18">
        <f t="shared" si="41"/>
        <v>0</v>
      </c>
      <c r="AG282" s="18">
        <f t="shared" si="41"/>
        <v>0</v>
      </c>
      <c r="AH282" s="18">
        <f t="shared" si="41"/>
        <v>0</v>
      </c>
    </row>
    <row r="283" spans="1:34" ht="16.5" thickBot="1">
      <c r="A283" s="31">
        <v>9</v>
      </c>
      <c r="B283" s="93" t="s">
        <v>389</v>
      </c>
      <c r="C283" s="9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30.75" thickBot="1">
      <c r="A284" s="5">
        <v>1</v>
      </c>
      <c r="B284" s="87" t="s">
        <v>390</v>
      </c>
      <c r="C284" s="88"/>
      <c r="D284" s="1">
        <v>736</v>
      </c>
      <c r="E284" s="1">
        <v>3044</v>
      </c>
      <c r="F284" s="1">
        <v>1978</v>
      </c>
      <c r="G284" s="1" t="s">
        <v>366</v>
      </c>
      <c r="H284" s="1">
        <v>142</v>
      </c>
      <c r="I284" s="1">
        <v>1</v>
      </c>
      <c r="J284" s="1" t="s">
        <v>450</v>
      </c>
      <c r="K284" s="1"/>
      <c r="L284" s="1" t="s">
        <v>257</v>
      </c>
      <c r="M284" s="1" t="s">
        <v>378</v>
      </c>
      <c r="N284" s="1" t="s">
        <v>319</v>
      </c>
      <c r="O284" s="1">
        <v>4.3</v>
      </c>
      <c r="P284" s="1">
        <v>150</v>
      </c>
      <c r="Q284" s="1">
        <v>4.3</v>
      </c>
      <c r="R284" s="1" t="s">
        <v>409</v>
      </c>
      <c r="S284" s="1"/>
      <c r="T284" s="1"/>
      <c r="U284" s="1"/>
      <c r="V284" s="1"/>
      <c r="W284" s="1" t="s">
        <v>397</v>
      </c>
      <c r="X284" s="1" t="s">
        <v>124</v>
      </c>
      <c r="Y284" s="1"/>
      <c r="Z284" s="1" t="s">
        <v>319</v>
      </c>
      <c r="AA284" s="1"/>
      <c r="AB284" s="1"/>
      <c r="AC284" s="1"/>
      <c r="AD284" s="1" t="s">
        <v>125</v>
      </c>
      <c r="AE284" s="1" t="s">
        <v>402</v>
      </c>
      <c r="AF284" s="1" t="s">
        <v>403</v>
      </c>
      <c r="AG284" s="1" t="s">
        <v>400</v>
      </c>
      <c r="AH284" s="1" t="s">
        <v>130</v>
      </c>
    </row>
    <row r="285" spans="1:34" ht="15.75" thickBot="1">
      <c r="A285" s="5">
        <v>2</v>
      </c>
      <c r="B285" s="87" t="s">
        <v>391</v>
      </c>
      <c r="C285" s="88"/>
      <c r="D285" s="1">
        <v>175</v>
      </c>
      <c r="E285" s="1">
        <v>881</v>
      </c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30.75" thickBot="1">
      <c r="A286" s="5">
        <v>3</v>
      </c>
      <c r="B286" s="87" t="s">
        <v>444</v>
      </c>
      <c r="C286" s="88"/>
      <c r="D286" s="1">
        <v>1369</v>
      </c>
      <c r="E286" s="1">
        <v>7143</v>
      </c>
      <c r="F286" s="1">
        <v>1996</v>
      </c>
      <c r="G286" s="1" t="s">
        <v>366</v>
      </c>
      <c r="H286" s="1">
        <v>486</v>
      </c>
      <c r="I286" s="1">
        <v>1</v>
      </c>
      <c r="J286" s="1" t="s">
        <v>450</v>
      </c>
      <c r="K286" s="1"/>
      <c r="L286" s="1" t="s">
        <v>257</v>
      </c>
      <c r="M286" s="1" t="s">
        <v>378</v>
      </c>
      <c r="N286" s="1" t="s">
        <v>319</v>
      </c>
      <c r="O286" s="1">
        <v>17.5</v>
      </c>
      <c r="P286" s="1">
        <v>150</v>
      </c>
      <c r="Q286" s="1">
        <v>17.5</v>
      </c>
      <c r="R286" s="1" t="s">
        <v>408</v>
      </c>
      <c r="S286" s="1"/>
      <c r="T286" s="1"/>
      <c r="U286" s="1"/>
      <c r="V286" s="1"/>
      <c r="W286" s="1" t="s">
        <v>397</v>
      </c>
      <c r="X286" s="1" t="s">
        <v>124</v>
      </c>
      <c r="Y286" s="1"/>
      <c r="Z286" s="1" t="s">
        <v>319</v>
      </c>
      <c r="AA286" s="1"/>
      <c r="AB286" s="1"/>
      <c r="AC286" s="1"/>
      <c r="AD286" s="1" t="s">
        <v>125</v>
      </c>
      <c r="AE286" s="1" t="s">
        <v>402</v>
      </c>
      <c r="AF286" s="1" t="s">
        <v>403</v>
      </c>
      <c r="AG286" s="1" t="s">
        <v>400</v>
      </c>
      <c r="AH286" s="1" t="s">
        <v>130</v>
      </c>
    </row>
    <row r="287" spans="1:34" ht="15.75" thickBot="1">
      <c r="A287" s="5">
        <v>4</v>
      </c>
      <c r="B287" s="87" t="s">
        <v>393</v>
      </c>
      <c r="C287" s="88"/>
      <c r="D287" s="1">
        <v>686</v>
      </c>
      <c r="E287" s="1">
        <v>3706</v>
      </c>
      <c r="F287" s="1"/>
      <c r="G287" s="1"/>
      <c r="H287" s="1"/>
      <c r="I287" s="1"/>
      <c r="J287" s="1"/>
      <c r="K287" s="1"/>
      <c r="L287" s="1"/>
      <c r="M287" s="1"/>
      <c r="N287" s="1"/>
      <c r="O287" s="1">
        <v>3.4</v>
      </c>
      <c r="P287" s="1">
        <v>150</v>
      </c>
      <c r="Q287" s="1">
        <v>3.4</v>
      </c>
      <c r="R287" s="1" t="s">
        <v>412</v>
      </c>
      <c r="S287" s="1"/>
      <c r="T287" s="1"/>
      <c r="U287" s="1"/>
      <c r="V287" s="1"/>
      <c r="W287" s="1"/>
      <c r="X287" s="1" t="s">
        <v>124</v>
      </c>
      <c r="Y287" s="1"/>
      <c r="Z287" s="1" t="s">
        <v>319</v>
      </c>
      <c r="AA287" s="1"/>
      <c r="AB287" s="1"/>
      <c r="AC287" s="1"/>
      <c r="AD287" s="1" t="s">
        <v>125</v>
      </c>
      <c r="AE287" s="1" t="s">
        <v>402</v>
      </c>
      <c r="AF287" s="1" t="s">
        <v>403</v>
      </c>
      <c r="AG287" s="1" t="s">
        <v>400</v>
      </c>
      <c r="AH287" s="1" t="s">
        <v>130</v>
      </c>
    </row>
    <row r="288" spans="1:34" ht="30.75" thickBot="1">
      <c r="A288" s="5">
        <v>5</v>
      </c>
      <c r="B288" s="87" t="s">
        <v>394</v>
      </c>
      <c r="C288" s="88"/>
      <c r="D288" s="1">
        <v>873</v>
      </c>
      <c r="E288" s="1">
        <v>4139</v>
      </c>
      <c r="F288" s="1">
        <v>1996</v>
      </c>
      <c r="G288" s="1" t="s">
        <v>366</v>
      </c>
      <c r="H288" s="1">
        <v>119</v>
      </c>
      <c r="I288" s="1">
        <v>1</v>
      </c>
      <c r="J288" s="1" t="s">
        <v>450</v>
      </c>
      <c r="K288" s="1"/>
      <c r="L288" s="1" t="s">
        <v>257</v>
      </c>
      <c r="M288" s="1" t="s">
        <v>378</v>
      </c>
      <c r="N288" s="1" t="s">
        <v>319</v>
      </c>
      <c r="O288" s="1">
        <v>4.5999999999999996</v>
      </c>
      <c r="P288" s="1">
        <v>150</v>
      </c>
      <c r="Q288" s="1">
        <v>4.5999999999999996</v>
      </c>
      <c r="R288" s="1" t="s">
        <v>410</v>
      </c>
      <c r="S288" s="1"/>
      <c r="T288" s="1"/>
      <c r="U288" s="1"/>
      <c r="V288" s="1"/>
      <c r="W288" s="1" t="s">
        <v>411</v>
      </c>
      <c r="X288" s="1" t="s">
        <v>124</v>
      </c>
      <c r="Y288" s="1"/>
      <c r="Z288" s="1" t="s">
        <v>319</v>
      </c>
      <c r="AA288" s="1"/>
      <c r="AB288" s="1"/>
      <c r="AC288" s="1"/>
      <c r="AD288" s="1" t="s">
        <v>125</v>
      </c>
      <c r="AE288" s="1" t="s">
        <v>402</v>
      </c>
      <c r="AF288" s="1" t="s">
        <v>403</v>
      </c>
      <c r="AG288" s="1" t="s">
        <v>400</v>
      </c>
      <c r="AH288" s="1" t="s">
        <v>130</v>
      </c>
    </row>
    <row r="289" spans="1:34" ht="15.75" thickBot="1">
      <c r="A289" s="5">
        <v>6</v>
      </c>
      <c r="B289" s="87" t="s">
        <v>395</v>
      </c>
      <c r="C289" s="88"/>
      <c r="D289" s="1">
        <v>251</v>
      </c>
      <c r="E289" s="1">
        <v>1187</v>
      </c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s="19" customFormat="1" ht="16.5" thickBot="1">
      <c r="A290" s="18"/>
      <c r="B290" s="110"/>
      <c r="C290" s="111"/>
      <c r="D290" s="18">
        <v>3661</v>
      </c>
      <c r="E290" s="18">
        <v>17293</v>
      </c>
      <c r="F290" s="18"/>
      <c r="G290" s="18"/>
      <c r="H290" s="18">
        <f>H289+H288+H287</f>
        <v>119</v>
      </c>
      <c r="I290" s="18">
        <f>SUM(I284:I289)</f>
        <v>3</v>
      </c>
      <c r="J290" s="18"/>
      <c r="K290" s="18">
        <f t="shared" ref="K290:AH290" si="42">K289+K288+K287</f>
        <v>0</v>
      </c>
      <c r="L290" s="18"/>
      <c r="M290" s="18"/>
      <c r="N290" s="18"/>
      <c r="O290" s="18">
        <f t="shared" si="42"/>
        <v>8</v>
      </c>
      <c r="P290" s="18">
        <f t="shared" si="42"/>
        <v>300</v>
      </c>
      <c r="Q290" s="18">
        <f t="shared" si="42"/>
        <v>8</v>
      </c>
      <c r="R290" s="18">
        <v>167</v>
      </c>
      <c r="S290" s="18">
        <f t="shared" si="42"/>
        <v>0</v>
      </c>
      <c r="T290" s="18">
        <f t="shared" si="42"/>
        <v>0</v>
      </c>
      <c r="U290" s="18">
        <f t="shared" si="42"/>
        <v>0</v>
      </c>
      <c r="V290" s="18">
        <v>3</v>
      </c>
      <c r="W290" s="18"/>
      <c r="X290" s="18"/>
      <c r="Y290" s="18"/>
      <c r="Z290" s="18" t="e">
        <f t="shared" si="42"/>
        <v>#VALUE!</v>
      </c>
      <c r="AA290" s="18">
        <f t="shared" si="42"/>
        <v>0</v>
      </c>
      <c r="AB290" s="18">
        <f t="shared" si="42"/>
        <v>0</v>
      </c>
      <c r="AC290" s="18">
        <f t="shared" si="42"/>
        <v>0</v>
      </c>
      <c r="AD290" s="18" t="e">
        <f t="shared" si="42"/>
        <v>#VALUE!</v>
      </c>
      <c r="AE290" s="18" t="e">
        <f t="shared" si="42"/>
        <v>#VALUE!</v>
      </c>
      <c r="AF290" s="18" t="e">
        <f t="shared" si="42"/>
        <v>#VALUE!</v>
      </c>
      <c r="AG290" s="18" t="e">
        <f t="shared" si="42"/>
        <v>#VALUE!</v>
      </c>
      <c r="AH290" s="18" t="e">
        <f t="shared" si="42"/>
        <v>#VALUE!</v>
      </c>
    </row>
    <row r="291" spans="1:34" s="20" customFormat="1">
      <c r="A291" s="107"/>
      <c r="B291" s="112" t="s">
        <v>449</v>
      </c>
      <c r="C291" s="113"/>
      <c r="D291" s="107">
        <f>D290+D282+D277+D270+D261+D255+D249+D243+D236</f>
        <v>15547</v>
      </c>
      <c r="E291" s="107">
        <f t="shared" ref="E291:AC291" si="43">E290+E282+E277+E270+E261+E255+E249+E243+E236</f>
        <v>74834</v>
      </c>
      <c r="F291" s="107">
        <f t="shared" si="43"/>
        <v>0</v>
      </c>
      <c r="G291" s="107">
        <f t="shared" si="43"/>
        <v>9</v>
      </c>
      <c r="H291" s="107">
        <f t="shared" si="43"/>
        <v>200</v>
      </c>
      <c r="I291" s="107">
        <f t="shared" si="43"/>
        <v>19</v>
      </c>
      <c r="J291" s="107" t="s">
        <v>447</v>
      </c>
      <c r="K291" s="107"/>
      <c r="L291" s="107" t="s">
        <v>452</v>
      </c>
      <c r="M291" s="107"/>
      <c r="N291" s="107"/>
      <c r="O291" s="107">
        <f t="shared" si="43"/>
        <v>113.14</v>
      </c>
      <c r="P291" s="107"/>
      <c r="Q291" s="107">
        <f t="shared" si="43"/>
        <v>154.88</v>
      </c>
      <c r="R291" s="107">
        <f>R236+R243+R249+R255+R261+R270+R277+R282+R290</f>
        <v>1048</v>
      </c>
      <c r="S291" s="107">
        <f t="shared" si="43"/>
        <v>0</v>
      </c>
      <c r="T291" s="107">
        <f t="shared" si="43"/>
        <v>4</v>
      </c>
      <c r="U291" s="107">
        <f t="shared" si="43"/>
        <v>0</v>
      </c>
      <c r="V291" s="107">
        <f>V236+V243+V249+V255+V261+V270+V277+V282+V290</f>
        <v>13</v>
      </c>
      <c r="W291" s="107"/>
      <c r="X291" s="107"/>
      <c r="Y291" s="107"/>
      <c r="Z291" s="107"/>
      <c r="AA291" s="107">
        <f t="shared" si="43"/>
        <v>0</v>
      </c>
      <c r="AB291" s="107">
        <f t="shared" si="43"/>
        <v>0</v>
      </c>
      <c r="AC291" s="107">
        <f t="shared" si="43"/>
        <v>0</v>
      </c>
      <c r="AD291" s="107"/>
      <c r="AE291" s="107"/>
      <c r="AF291" s="107"/>
      <c r="AG291" s="107"/>
      <c r="AH291" s="107"/>
    </row>
    <row r="292" spans="1:34" s="20" customFormat="1">
      <c r="A292" s="108"/>
      <c r="B292" s="114"/>
      <c r="C292" s="115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  <c r="AE292" s="108"/>
      <c r="AF292" s="108"/>
      <c r="AG292" s="108"/>
      <c r="AH292" s="108"/>
    </row>
    <row r="293" spans="1:34" s="20" customFormat="1">
      <c r="A293" s="108"/>
      <c r="B293" s="114"/>
      <c r="C293" s="115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/>
      <c r="AD293" s="108"/>
      <c r="AE293" s="108"/>
      <c r="AF293" s="108"/>
      <c r="AG293" s="108"/>
      <c r="AH293" s="108"/>
    </row>
    <row r="294" spans="1:34" s="20" customFormat="1" ht="15.75" thickBot="1">
      <c r="A294" s="109"/>
      <c r="B294" s="116"/>
      <c r="C294" s="117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</row>
    <row r="295" spans="1:34" ht="15.75" thickBot="1">
      <c r="A295" s="1"/>
      <c r="B295" s="142"/>
      <c r="C295" s="14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thickBot="1">
      <c r="A296" s="1"/>
      <c r="B296" s="142"/>
      <c r="C296" s="14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thickBot="1">
      <c r="A297" s="1"/>
      <c r="B297" s="142"/>
      <c r="C297" s="14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thickBot="1">
      <c r="A298" s="81" t="s">
        <v>0</v>
      </c>
      <c r="B298" s="83" t="s">
        <v>1</v>
      </c>
      <c r="C298" s="84"/>
      <c r="D298" s="76" t="s">
        <v>2</v>
      </c>
      <c r="E298" s="76" t="s">
        <v>3</v>
      </c>
      <c r="F298" s="76" t="s">
        <v>4</v>
      </c>
      <c r="G298" s="76" t="s">
        <v>5</v>
      </c>
      <c r="H298" s="76" t="s">
        <v>8</v>
      </c>
      <c r="I298" s="78" t="s">
        <v>7</v>
      </c>
      <c r="J298" s="79"/>
      <c r="K298" s="80"/>
      <c r="L298" s="76" t="s">
        <v>11</v>
      </c>
      <c r="M298" s="76" t="s">
        <v>12</v>
      </c>
      <c r="N298" s="76" t="s">
        <v>13</v>
      </c>
      <c r="O298" s="78" t="s">
        <v>17</v>
      </c>
      <c r="P298" s="79"/>
      <c r="Q298" s="80"/>
      <c r="R298" s="76" t="s">
        <v>91</v>
      </c>
      <c r="S298" s="76" t="s">
        <v>92</v>
      </c>
      <c r="T298" s="76" t="s">
        <v>93</v>
      </c>
      <c r="U298" s="76" t="s">
        <v>94</v>
      </c>
      <c r="V298" s="105" t="s">
        <v>95</v>
      </c>
      <c r="W298" s="106"/>
      <c r="X298" s="106"/>
      <c r="Y298" s="106"/>
      <c r="Z298" s="106"/>
      <c r="AA298" s="78" t="s">
        <v>101</v>
      </c>
      <c r="AB298" s="79"/>
      <c r="AC298" s="80"/>
      <c r="AD298" s="76" t="s">
        <v>104</v>
      </c>
      <c r="AE298" s="76" t="s">
        <v>105</v>
      </c>
      <c r="AF298" s="76" t="s">
        <v>106</v>
      </c>
      <c r="AG298" s="78" t="s">
        <v>107</v>
      </c>
      <c r="AH298" s="80"/>
    </row>
    <row r="299" spans="1:34" ht="173.25" thickBot="1">
      <c r="A299" s="82"/>
      <c r="B299" s="85"/>
      <c r="C299" s="86"/>
      <c r="D299" s="77"/>
      <c r="E299" s="77"/>
      <c r="F299" s="77"/>
      <c r="G299" s="77"/>
      <c r="H299" s="77"/>
      <c r="I299" s="3" t="s">
        <v>6</v>
      </c>
      <c r="J299" s="3" t="s">
        <v>9</v>
      </c>
      <c r="K299" s="3" t="s">
        <v>10</v>
      </c>
      <c r="L299" s="77"/>
      <c r="M299" s="77"/>
      <c r="N299" s="77"/>
      <c r="O299" s="4" t="s">
        <v>14</v>
      </c>
      <c r="P299" s="4" t="s">
        <v>15</v>
      </c>
      <c r="Q299" s="4" t="s">
        <v>16</v>
      </c>
      <c r="R299" s="77"/>
      <c r="S299" s="77"/>
      <c r="T299" s="77"/>
      <c r="U299" s="77"/>
      <c r="V299" s="16" t="s">
        <v>100</v>
      </c>
      <c r="W299" s="16" t="s">
        <v>96</v>
      </c>
      <c r="X299" s="16" t="s">
        <v>97</v>
      </c>
      <c r="Y299" s="16" t="s">
        <v>98</v>
      </c>
      <c r="Z299" s="16" t="s">
        <v>99</v>
      </c>
      <c r="AA299" s="3" t="s">
        <v>100</v>
      </c>
      <c r="AB299" s="3" t="s">
        <v>102</v>
      </c>
      <c r="AC299" s="3" t="s">
        <v>103</v>
      </c>
      <c r="AD299" s="77"/>
      <c r="AE299" s="77"/>
      <c r="AF299" s="77"/>
      <c r="AG299" s="17" t="s">
        <v>108</v>
      </c>
      <c r="AH299" s="17" t="s">
        <v>109</v>
      </c>
    </row>
    <row r="300" spans="1:34" ht="15.75" thickBot="1">
      <c r="A300" s="2">
        <v>1</v>
      </c>
      <c r="B300" s="91">
        <v>2</v>
      </c>
      <c r="C300" s="92"/>
      <c r="D300" s="2">
        <v>3</v>
      </c>
      <c r="E300" s="2">
        <v>4</v>
      </c>
      <c r="F300" s="2">
        <v>5</v>
      </c>
      <c r="G300" s="2">
        <v>6</v>
      </c>
      <c r="H300" s="2">
        <v>7</v>
      </c>
      <c r="I300" s="2">
        <v>8</v>
      </c>
      <c r="J300" s="2">
        <v>9</v>
      </c>
      <c r="K300" s="2">
        <v>10</v>
      </c>
      <c r="L300" s="2">
        <v>11</v>
      </c>
      <c r="M300" s="2">
        <v>12</v>
      </c>
      <c r="N300" s="2">
        <v>13</v>
      </c>
      <c r="O300" s="2">
        <v>14</v>
      </c>
      <c r="P300" s="2">
        <v>15</v>
      </c>
      <c r="Q300" s="2">
        <v>16</v>
      </c>
      <c r="R300" s="2">
        <v>17</v>
      </c>
      <c r="S300" s="2">
        <v>18</v>
      </c>
      <c r="T300" s="2">
        <v>19</v>
      </c>
      <c r="U300" s="2">
        <v>20</v>
      </c>
      <c r="V300" s="2">
        <v>21</v>
      </c>
      <c r="W300" s="2">
        <v>22</v>
      </c>
      <c r="X300" s="2">
        <v>23</v>
      </c>
      <c r="Y300" s="2">
        <v>24</v>
      </c>
      <c r="Z300" s="2">
        <v>25</v>
      </c>
      <c r="AA300" s="2">
        <v>26</v>
      </c>
      <c r="AB300" s="2">
        <v>27</v>
      </c>
      <c r="AC300" s="2">
        <v>28</v>
      </c>
      <c r="AD300" s="2">
        <v>29</v>
      </c>
      <c r="AE300" s="2">
        <v>30</v>
      </c>
      <c r="AF300" s="2">
        <v>31</v>
      </c>
      <c r="AG300" s="2">
        <v>32</v>
      </c>
      <c r="AH300" s="2">
        <v>33</v>
      </c>
    </row>
    <row r="301" spans="1:34">
      <c r="A301" s="160"/>
      <c r="B301" s="172" t="s">
        <v>427</v>
      </c>
      <c r="C301" s="173"/>
      <c r="D301" s="160">
        <f t="shared" ref="D301:O301" si="44">D291+D214+D73</f>
        <v>54179</v>
      </c>
      <c r="E301" s="160">
        <f t="shared" si="44"/>
        <v>263811</v>
      </c>
      <c r="F301" s="160">
        <f t="shared" si="44"/>
        <v>0</v>
      </c>
      <c r="G301" s="160">
        <f t="shared" si="44"/>
        <v>51</v>
      </c>
      <c r="H301" s="160">
        <f t="shared" si="44"/>
        <v>500</v>
      </c>
      <c r="I301" s="160">
        <f t="shared" si="44"/>
        <v>47</v>
      </c>
      <c r="J301" s="160" t="s">
        <v>453</v>
      </c>
      <c r="K301" s="160"/>
      <c r="L301" s="160"/>
      <c r="M301" s="160"/>
      <c r="N301" s="160"/>
      <c r="O301" s="160">
        <f t="shared" si="44"/>
        <v>600.33999999999992</v>
      </c>
      <c r="P301" s="160"/>
      <c r="Q301" s="160"/>
      <c r="R301" s="160"/>
      <c r="S301" s="160"/>
      <c r="T301" s="160">
        <f>T291+T214+T73</f>
        <v>488</v>
      </c>
      <c r="U301" s="160">
        <f>U291+U214+U73</f>
        <v>22</v>
      </c>
      <c r="V301" s="160">
        <f>V291+V214+V73</f>
        <v>52</v>
      </c>
      <c r="W301" s="160"/>
      <c r="X301" s="160"/>
      <c r="Y301" s="160"/>
      <c r="Z301" s="160"/>
      <c r="AA301" s="160">
        <f t="shared" ref="AA301:AH301" si="45">AA291+AA214+AA73</f>
        <v>0</v>
      </c>
      <c r="AB301" s="160">
        <f t="shared" si="45"/>
        <v>0</v>
      </c>
      <c r="AC301" s="160">
        <f t="shared" si="45"/>
        <v>0</v>
      </c>
      <c r="AD301" s="160"/>
      <c r="AE301" s="160">
        <f t="shared" si="45"/>
        <v>0</v>
      </c>
      <c r="AF301" s="160">
        <f t="shared" si="45"/>
        <v>0</v>
      </c>
      <c r="AG301" s="160">
        <f t="shared" si="45"/>
        <v>0</v>
      </c>
      <c r="AH301" s="160">
        <f t="shared" si="45"/>
        <v>0</v>
      </c>
    </row>
    <row r="302" spans="1:34" ht="48.75" customHeight="1" thickBot="1">
      <c r="A302" s="161"/>
      <c r="B302" s="174"/>
      <c r="C302" s="175"/>
      <c r="D302" s="161"/>
      <c r="E302" s="161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  <c r="Z302" s="161"/>
      <c r="AA302" s="161"/>
      <c r="AB302" s="161"/>
      <c r="AC302" s="161"/>
      <c r="AD302" s="161"/>
      <c r="AE302" s="161"/>
      <c r="AF302" s="161"/>
      <c r="AG302" s="161"/>
      <c r="AH302" s="161"/>
    </row>
    <row r="303" spans="1:34" ht="15.75" thickBot="1">
      <c r="A303" s="1"/>
      <c r="B303" s="142"/>
      <c r="C303" s="14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thickBot="1">
      <c r="A304" s="1"/>
      <c r="B304" s="142"/>
      <c r="C304" s="14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thickBot="1">
      <c r="A305" s="1"/>
      <c r="B305" s="142"/>
      <c r="C305" s="14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thickBot="1">
      <c r="A306" s="1"/>
      <c r="B306" s="142"/>
      <c r="C306" s="14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thickBot="1">
      <c r="A307" s="1"/>
      <c r="B307" s="162" t="s">
        <v>428</v>
      </c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4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thickBot="1">
      <c r="A308" s="1"/>
      <c r="B308" s="165"/>
      <c r="C308" s="166"/>
      <c r="D308" s="166"/>
      <c r="E308" s="166"/>
      <c r="F308" s="166"/>
      <c r="G308" s="166"/>
      <c r="H308" s="166"/>
      <c r="I308" s="166"/>
      <c r="J308" s="166"/>
      <c r="K308" s="166"/>
      <c r="L308" s="166"/>
      <c r="M308" s="166"/>
      <c r="N308" s="166"/>
      <c r="O308" s="166"/>
      <c r="P308" s="166"/>
      <c r="Q308" s="166"/>
      <c r="R308" s="166"/>
      <c r="S308" s="166"/>
      <c r="T308" s="167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thickBot="1">
      <c r="A309" s="1"/>
      <c r="B309" s="142"/>
      <c r="C309" s="14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thickBot="1">
      <c r="A310" s="1"/>
      <c r="B310" s="142"/>
      <c r="C310" s="14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thickBot="1">
      <c r="A311" s="1"/>
      <c r="B311" s="168" t="s">
        <v>429</v>
      </c>
      <c r="C311" s="169"/>
      <c r="D311" s="169"/>
      <c r="E311" s="169"/>
      <c r="F311" s="169"/>
      <c r="G311" s="169"/>
      <c r="H311" s="169"/>
      <c r="I311" s="169"/>
      <c r="J311" s="169"/>
      <c r="K311" s="169"/>
      <c r="L311" s="169"/>
      <c r="M311" s="169"/>
      <c r="N311" s="169"/>
      <c r="O311" s="170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thickBot="1">
      <c r="A312" s="1"/>
      <c r="B312" s="142"/>
      <c r="C312" s="14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thickBot="1">
      <c r="A313" s="1"/>
      <c r="B313" s="142"/>
      <c r="C313" s="14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thickBot="1">
      <c r="A314" s="1"/>
      <c r="B314" s="142"/>
      <c r="C314" s="14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thickBot="1">
      <c r="A315" s="1"/>
      <c r="B315" s="142"/>
      <c r="C315" s="14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thickBot="1">
      <c r="A316" s="1"/>
      <c r="B316" s="142"/>
      <c r="C316" s="14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thickBot="1">
      <c r="A317" s="1"/>
      <c r="B317" s="142"/>
      <c r="C317" s="14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thickBot="1">
      <c r="A318" s="1"/>
      <c r="B318" s="142"/>
      <c r="C318" s="14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thickBot="1">
      <c r="A319" s="1"/>
      <c r="B319" s="142"/>
      <c r="C319" s="14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thickBot="1">
      <c r="A320" s="1"/>
      <c r="B320" s="142"/>
      <c r="C320" s="14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thickBot="1">
      <c r="A321" s="1"/>
      <c r="B321" s="142"/>
      <c r="C321" s="14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thickBot="1">
      <c r="A322" s="1"/>
      <c r="B322" s="142"/>
      <c r="C322" s="14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thickBot="1">
      <c r="A323" s="1"/>
      <c r="B323" s="142"/>
      <c r="C323" s="14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thickBot="1">
      <c r="A324" s="1"/>
      <c r="B324" s="142"/>
      <c r="C324" s="14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thickBot="1">
      <c r="A325" s="1"/>
      <c r="B325" s="142"/>
      <c r="C325" s="14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thickBot="1">
      <c r="A326" s="1"/>
      <c r="B326" s="142"/>
      <c r="C326" s="14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thickBot="1">
      <c r="A327" s="1"/>
      <c r="B327" s="142"/>
      <c r="C327" s="14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thickBot="1">
      <c r="A328" s="1"/>
      <c r="B328" s="142"/>
      <c r="C328" s="14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thickBot="1">
      <c r="A329" s="1"/>
      <c r="B329" s="142"/>
      <c r="C329" s="14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thickBot="1">
      <c r="A330" s="1"/>
      <c r="B330" s="142"/>
      <c r="C330" s="14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thickBot="1">
      <c r="A331" s="1"/>
      <c r="B331" s="142"/>
      <c r="C331" s="14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thickBot="1">
      <c r="A332" s="1"/>
      <c r="B332" s="142"/>
      <c r="C332" s="14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thickBot="1">
      <c r="A333" s="1"/>
      <c r="B333" s="142"/>
      <c r="C333" s="14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thickBot="1">
      <c r="A334" s="1"/>
      <c r="B334" s="142"/>
      <c r="C334" s="14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thickBot="1">
      <c r="A335" s="1"/>
      <c r="B335" s="142"/>
      <c r="C335" s="14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thickBot="1">
      <c r="A336" s="1"/>
      <c r="B336" s="142"/>
      <c r="C336" s="14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thickBot="1">
      <c r="A337" s="1"/>
      <c r="B337" s="142"/>
      <c r="C337" s="14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thickBot="1">
      <c r="A338" s="1"/>
      <c r="B338" s="142"/>
      <c r="C338" s="14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thickBot="1">
      <c r="A339" s="1"/>
      <c r="B339" s="142"/>
      <c r="C339" s="14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thickBot="1">
      <c r="A340" s="1"/>
      <c r="B340" s="142"/>
      <c r="C340" s="14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thickBot="1">
      <c r="A341" s="1"/>
      <c r="B341" s="142"/>
      <c r="C341" s="14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thickBot="1">
      <c r="A342" s="1"/>
      <c r="B342" s="142"/>
      <c r="C342" s="14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thickBot="1">
      <c r="A343" s="1"/>
      <c r="B343" s="142"/>
      <c r="C343" s="14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thickBot="1">
      <c r="A344" s="1"/>
      <c r="B344" s="142"/>
      <c r="C344" s="14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thickBot="1">
      <c r="A345" s="1"/>
      <c r="B345" s="142"/>
      <c r="C345" s="14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thickBot="1">
      <c r="A346" s="1"/>
      <c r="B346" s="142"/>
      <c r="C346" s="14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thickBot="1">
      <c r="A347" s="1"/>
      <c r="B347" s="142"/>
      <c r="C347" s="14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thickBot="1">
      <c r="A348" s="1"/>
      <c r="B348" s="142"/>
      <c r="C348" s="14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.75" thickBot="1">
      <c r="A349" s="1"/>
      <c r="B349" s="142"/>
      <c r="C349" s="14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.75" thickBot="1">
      <c r="A350" s="1"/>
      <c r="B350" s="142"/>
      <c r="C350" s="14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.75" thickBot="1">
      <c r="A351" s="1"/>
      <c r="B351" s="142"/>
      <c r="C351" s="14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thickBot="1">
      <c r="A352" s="1"/>
      <c r="B352" s="142"/>
      <c r="C352" s="14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.75" thickBot="1">
      <c r="A353" s="1"/>
      <c r="B353" s="142"/>
      <c r="C353" s="14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</sheetData>
  <mergeCells count="524">
    <mergeCell ref="B343:C343"/>
    <mergeCell ref="B344:C344"/>
    <mergeCell ref="B345:C345"/>
    <mergeCell ref="B346:C346"/>
    <mergeCell ref="B347:C347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25:C325"/>
    <mergeCell ref="B326:C326"/>
    <mergeCell ref="B327:C327"/>
    <mergeCell ref="B328:C328"/>
    <mergeCell ref="B329:C329"/>
    <mergeCell ref="B330:C330"/>
    <mergeCell ref="B319:C319"/>
    <mergeCell ref="B320:C320"/>
    <mergeCell ref="B321:C321"/>
    <mergeCell ref="B322:C322"/>
    <mergeCell ref="B323:C323"/>
    <mergeCell ref="B324:C324"/>
    <mergeCell ref="B313:C313"/>
    <mergeCell ref="B314:C314"/>
    <mergeCell ref="B315:C315"/>
    <mergeCell ref="B316:C316"/>
    <mergeCell ref="B317:C317"/>
    <mergeCell ref="B318:C318"/>
    <mergeCell ref="B295:C295"/>
    <mergeCell ref="B296:C296"/>
    <mergeCell ref="B297:C297"/>
    <mergeCell ref="B300:C300"/>
    <mergeCell ref="B289:C289"/>
    <mergeCell ref="B290:C290"/>
    <mergeCell ref="B309:C309"/>
    <mergeCell ref="B310:C310"/>
    <mergeCell ref="B312:C312"/>
    <mergeCell ref="B303:C303"/>
    <mergeCell ref="B304:C304"/>
    <mergeCell ref="B305:C305"/>
    <mergeCell ref="B306:C306"/>
    <mergeCell ref="B301:C302"/>
    <mergeCell ref="B283:C283"/>
    <mergeCell ref="B284:C284"/>
    <mergeCell ref="B285:C285"/>
    <mergeCell ref="B286:C286"/>
    <mergeCell ref="B287:C287"/>
    <mergeCell ref="B288:C288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C267"/>
    <mergeCell ref="B268:C268"/>
    <mergeCell ref="B269:C269"/>
    <mergeCell ref="B270:C270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B247:C247"/>
    <mergeCell ref="B248:C248"/>
    <mergeCell ref="B249:C249"/>
    <mergeCell ref="B250:C250"/>
    <mergeCell ref="B251:C251"/>
    <mergeCell ref="B252:C252"/>
    <mergeCell ref="B241:C241"/>
    <mergeCell ref="B242:C242"/>
    <mergeCell ref="B243:C243"/>
    <mergeCell ref="B244:C244"/>
    <mergeCell ref="B245:C245"/>
    <mergeCell ref="B246:C246"/>
    <mergeCell ref="B218:C218"/>
    <mergeCell ref="B235:C235"/>
    <mergeCell ref="B236:C236"/>
    <mergeCell ref="B237:C237"/>
    <mergeCell ref="B238:C238"/>
    <mergeCell ref="B239:C239"/>
    <mergeCell ref="B240:C240"/>
    <mergeCell ref="B230:C230"/>
    <mergeCell ref="B231:C231"/>
    <mergeCell ref="B232:C232"/>
    <mergeCell ref="B233:C233"/>
    <mergeCell ref="B234:C234"/>
    <mergeCell ref="B209:C209"/>
    <mergeCell ref="B210:C210"/>
    <mergeCell ref="B211:C211"/>
    <mergeCell ref="B212:C212"/>
    <mergeCell ref="B213:C213"/>
    <mergeCell ref="B203:C203"/>
    <mergeCell ref="B204:C204"/>
    <mergeCell ref="B205:C205"/>
    <mergeCell ref="B206:C206"/>
    <mergeCell ref="B207:C207"/>
    <mergeCell ref="B208:C208"/>
    <mergeCell ref="B197:C197"/>
    <mergeCell ref="B198:C198"/>
    <mergeCell ref="B199:C199"/>
    <mergeCell ref="B200:C200"/>
    <mergeCell ref="B201:C201"/>
    <mergeCell ref="B202:C202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179:C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94:C94"/>
    <mergeCell ref="B88:C88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62:C62"/>
    <mergeCell ref="B63:C63"/>
    <mergeCell ref="B64:C64"/>
    <mergeCell ref="B65:C65"/>
    <mergeCell ref="B66:C66"/>
    <mergeCell ref="B77:C77"/>
    <mergeCell ref="B71:C71"/>
    <mergeCell ref="B72:C72"/>
    <mergeCell ref="B92:C92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V10:Z10"/>
    <mergeCell ref="AA10:AC10"/>
    <mergeCell ref="AD10:AD11"/>
    <mergeCell ref="AE10:AE11"/>
    <mergeCell ref="AF10:AF11"/>
    <mergeCell ref="B20:C20"/>
    <mergeCell ref="B21:C21"/>
    <mergeCell ref="B22:C22"/>
    <mergeCell ref="B23:C23"/>
    <mergeCell ref="I10:K10"/>
    <mergeCell ref="L10:L11"/>
    <mergeCell ref="M10:M11"/>
    <mergeCell ref="N10:N11"/>
    <mergeCell ref="O10:Q10"/>
    <mergeCell ref="R10:R11"/>
    <mergeCell ref="S10:S11"/>
    <mergeCell ref="T10:T11"/>
    <mergeCell ref="U10:U11"/>
    <mergeCell ref="A10:A11"/>
    <mergeCell ref="B10:C11"/>
    <mergeCell ref="D10:D11"/>
    <mergeCell ref="E10:E11"/>
    <mergeCell ref="F10:F11"/>
    <mergeCell ref="G10:G11"/>
    <mergeCell ref="B12:C12"/>
    <mergeCell ref="B13:C13"/>
    <mergeCell ref="H10:H11"/>
    <mergeCell ref="AG10:AH10"/>
    <mergeCell ref="B67:C67"/>
    <mergeCell ref="B68:C68"/>
    <mergeCell ref="B69:C69"/>
    <mergeCell ref="B70:C70"/>
    <mergeCell ref="A73:A76"/>
    <mergeCell ref="B73:C76"/>
    <mergeCell ref="D73:D76"/>
    <mergeCell ref="E73:E76"/>
    <mergeCell ref="F73:F76"/>
    <mergeCell ref="G73:G76"/>
    <mergeCell ref="H73:H76"/>
    <mergeCell ref="I73:I76"/>
    <mergeCell ref="J73:J76"/>
    <mergeCell ref="K73:K76"/>
    <mergeCell ref="L73:L76"/>
    <mergeCell ref="M73:M76"/>
    <mergeCell ref="N73:N76"/>
    <mergeCell ref="O73:O76"/>
    <mergeCell ref="P73:P76"/>
    <mergeCell ref="Q73:Q76"/>
    <mergeCell ref="R73:R76"/>
    <mergeCell ref="S73:S76"/>
    <mergeCell ref="T73:T76"/>
    <mergeCell ref="B352:C352"/>
    <mergeCell ref="B353:C353"/>
    <mergeCell ref="AD73:AD76"/>
    <mergeCell ref="AE73:AE76"/>
    <mergeCell ref="AF73:AF76"/>
    <mergeCell ref="AG73:AG76"/>
    <mergeCell ref="AH73:AH76"/>
    <mergeCell ref="B348:C348"/>
    <mergeCell ref="B349:C349"/>
    <mergeCell ref="B350:C350"/>
    <mergeCell ref="B351:C351"/>
    <mergeCell ref="U73:U76"/>
    <mergeCell ref="V73:V76"/>
    <mergeCell ref="W73:W76"/>
    <mergeCell ref="X73:X76"/>
    <mergeCell ref="Y73:Y76"/>
    <mergeCell ref="Z73:Z76"/>
    <mergeCell ref="AA73:AA76"/>
    <mergeCell ref="AB73:AB76"/>
    <mergeCell ref="AC73:AC76"/>
    <mergeCell ref="B89:C89"/>
    <mergeCell ref="B90:C90"/>
    <mergeCell ref="B91:C91"/>
    <mergeCell ref="B93:C93"/>
    <mergeCell ref="A86:A87"/>
    <mergeCell ref="B86:C87"/>
    <mergeCell ref="D86:D87"/>
    <mergeCell ref="E86:E87"/>
    <mergeCell ref="F86:F87"/>
    <mergeCell ref="G86:G87"/>
    <mergeCell ref="H86:H87"/>
    <mergeCell ref="I86:K86"/>
    <mergeCell ref="L86:L87"/>
    <mergeCell ref="M86:M87"/>
    <mergeCell ref="N86:N87"/>
    <mergeCell ref="O86:Q86"/>
    <mergeCell ref="R86:R87"/>
    <mergeCell ref="S86:S87"/>
    <mergeCell ref="T86:T87"/>
    <mergeCell ref="U86:U87"/>
    <mergeCell ref="V86:Z86"/>
    <mergeCell ref="AA86:AC86"/>
    <mergeCell ref="AD86:AD87"/>
    <mergeCell ref="AE86:AE87"/>
    <mergeCell ref="AF86:AF87"/>
    <mergeCell ref="AG86:AH86"/>
    <mergeCell ref="A214:A217"/>
    <mergeCell ref="B214:C217"/>
    <mergeCell ref="D214:D217"/>
    <mergeCell ref="E214:E217"/>
    <mergeCell ref="F214:F217"/>
    <mergeCell ref="G214:G217"/>
    <mergeCell ref="H214:H217"/>
    <mergeCell ref="I214:I217"/>
    <mergeCell ref="J214:J217"/>
    <mergeCell ref="K214:K217"/>
    <mergeCell ref="L214:L217"/>
    <mergeCell ref="M214:M217"/>
    <mergeCell ref="N214:N217"/>
    <mergeCell ref="O214:O217"/>
    <mergeCell ref="P214:P217"/>
    <mergeCell ref="Q214:Q217"/>
    <mergeCell ref="R214:R217"/>
    <mergeCell ref="S214:S217"/>
    <mergeCell ref="T214:T217"/>
    <mergeCell ref="U214:U217"/>
    <mergeCell ref="V214:V217"/>
    <mergeCell ref="W214:W217"/>
    <mergeCell ref="X214:X217"/>
    <mergeCell ref="Y214:Y217"/>
    <mergeCell ref="Z214:Z217"/>
    <mergeCell ref="AA214:AA217"/>
    <mergeCell ref="AB214:AB217"/>
    <mergeCell ref="AC214:AC217"/>
    <mergeCell ref="AD214:AD217"/>
    <mergeCell ref="AE214:AE217"/>
    <mergeCell ref="AF214:AF217"/>
    <mergeCell ref="AG214:AG217"/>
    <mergeCell ref="AH214:AH217"/>
    <mergeCell ref="A228:A229"/>
    <mergeCell ref="B228:C229"/>
    <mergeCell ref="D228:D229"/>
    <mergeCell ref="E228:E229"/>
    <mergeCell ref="F228:F229"/>
    <mergeCell ref="G228:G229"/>
    <mergeCell ref="H228:H229"/>
    <mergeCell ref="I228:K228"/>
    <mergeCell ref="L228:L229"/>
    <mergeCell ref="M228:M229"/>
    <mergeCell ref="N228:N229"/>
    <mergeCell ref="O228:Q228"/>
    <mergeCell ref="R228:R229"/>
    <mergeCell ref="S228:S229"/>
    <mergeCell ref="T228:T229"/>
    <mergeCell ref="U228:U229"/>
    <mergeCell ref="V228:Z228"/>
    <mergeCell ref="AA228:AC228"/>
    <mergeCell ref="AD228:AD229"/>
    <mergeCell ref="AE228:AE229"/>
    <mergeCell ref="AF228:AF229"/>
    <mergeCell ref="AG228:AH228"/>
    <mergeCell ref="A291:A294"/>
    <mergeCell ref="B291:C294"/>
    <mergeCell ref="D291:D294"/>
    <mergeCell ref="E291:E294"/>
    <mergeCell ref="F291:F294"/>
    <mergeCell ref="G291:G294"/>
    <mergeCell ref="H291:H294"/>
    <mergeCell ref="I291:I294"/>
    <mergeCell ref="J291:J294"/>
    <mergeCell ref="K291:K294"/>
    <mergeCell ref="L291:L294"/>
    <mergeCell ref="M291:M294"/>
    <mergeCell ref="N291:N294"/>
    <mergeCell ref="O291:O294"/>
    <mergeCell ref="P291:P294"/>
    <mergeCell ref="Q291:Q294"/>
    <mergeCell ref="R291:R294"/>
    <mergeCell ref="S291:S294"/>
    <mergeCell ref="T291:T294"/>
    <mergeCell ref="U291:U294"/>
    <mergeCell ref="V291:V294"/>
    <mergeCell ref="W291:W294"/>
    <mergeCell ref="X291:X294"/>
    <mergeCell ref="Y291:Y294"/>
    <mergeCell ref="Z291:Z294"/>
    <mergeCell ref="AA291:AA294"/>
    <mergeCell ref="AB291:AB294"/>
    <mergeCell ref="AC291:AC294"/>
    <mergeCell ref="AD291:AD294"/>
    <mergeCell ref="AE291:AE294"/>
    <mergeCell ref="AF291:AF294"/>
    <mergeCell ref="AG291:AG294"/>
    <mergeCell ref="AH291:AH294"/>
    <mergeCell ref="A298:A299"/>
    <mergeCell ref="B298:C299"/>
    <mergeCell ref="D298:D299"/>
    <mergeCell ref="E298:E299"/>
    <mergeCell ref="F298:F299"/>
    <mergeCell ref="G298:G299"/>
    <mergeCell ref="H298:H299"/>
    <mergeCell ref="I298:K298"/>
    <mergeCell ref="L298:L299"/>
    <mergeCell ref="M298:M299"/>
    <mergeCell ref="N298:N299"/>
    <mergeCell ref="O298:Q298"/>
    <mergeCell ref="R298:R299"/>
    <mergeCell ref="S298:S299"/>
    <mergeCell ref="T298:T299"/>
    <mergeCell ref="U298:U299"/>
    <mergeCell ref="V298:Z298"/>
    <mergeCell ref="AA298:AC298"/>
    <mergeCell ref="AD298:AD299"/>
    <mergeCell ref="AE298:AE299"/>
    <mergeCell ref="AF298:AF299"/>
    <mergeCell ref="AG298:AH298"/>
    <mergeCell ref="T301:T302"/>
    <mergeCell ref="A301:A302"/>
    <mergeCell ref="D301:D302"/>
    <mergeCell ref="E301:E302"/>
    <mergeCell ref="F301:F302"/>
    <mergeCell ref="G301:G302"/>
    <mergeCell ref="H301:H302"/>
    <mergeCell ref="I301:I302"/>
    <mergeCell ref="J301:J302"/>
    <mergeCell ref="K301:K302"/>
    <mergeCell ref="AD301:AD302"/>
    <mergeCell ref="AE301:AE302"/>
    <mergeCell ref="AF301:AF302"/>
    <mergeCell ref="AG301:AG302"/>
    <mergeCell ref="AH301:AH302"/>
    <mergeCell ref="B307:T308"/>
    <mergeCell ref="B311:O311"/>
    <mergeCell ref="U301:U302"/>
    <mergeCell ref="V301:V302"/>
    <mergeCell ref="W301:W302"/>
    <mergeCell ref="X301:X302"/>
    <mergeCell ref="Y301:Y302"/>
    <mergeCell ref="Z301:Z302"/>
    <mergeCell ref="AA301:AA302"/>
    <mergeCell ref="AB301:AB302"/>
    <mergeCell ref="AC301:AC302"/>
    <mergeCell ref="L301:L302"/>
    <mergeCell ref="M301:M302"/>
    <mergeCell ref="N301:N302"/>
    <mergeCell ref="O301:O302"/>
    <mergeCell ref="P301:P302"/>
    <mergeCell ref="Q301:Q302"/>
    <mergeCell ref="R301:R302"/>
    <mergeCell ref="S301:S30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Баткен</vt:lpstr>
      <vt:lpstr>Кадамжай</vt:lpstr>
      <vt:lpstr>Лейлек</vt:lpstr>
      <vt:lpstr>Сводный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2012-12-26T10:48:39Z</cp:lastPrinted>
  <dcterms:created xsi:type="dcterms:W3CDTF">2012-12-07T15:02:48Z</dcterms:created>
  <dcterms:modified xsi:type="dcterms:W3CDTF">2013-02-01T10:38:54Z</dcterms:modified>
</cp:coreProperties>
</file>